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760" activeTab="5"/>
  </bookViews>
  <sheets>
    <sheet name="DS_LOP_HK1" sheetId="1" r:id="rId1"/>
    <sheet name="DS_LOP_HK2" sheetId="2" r:id="rId2"/>
    <sheet name="DS_GV" sheetId="3" r:id="rId3"/>
    <sheet name="DS_MON" sheetId="4" r:id="rId4"/>
    <sheet name="KL_KHOA" sheetId="5" r:id="rId5"/>
    <sheet name="PC_GV" sheetId="6" r:id="rId6"/>
    <sheet name="TK_KL" sheetId="7" r:id="rId7"/>
    <sheet name="PHUTROI" sheetId="8" r:id="rId8"/>
    <sheet name="GVCN" sheetId="9" r:id="rId9"/>
  </sheets>
  <calcPr calcId="144525"/>
</workbook>
</file>

<file path=xl/calcChain.xml><?xml version="1.0" encoding="utf-8"?>
<calcChain xmlns="http://schemas.openxmlformats.org/spreadsheetml/2006/main">
  <c r="G93" i="6" l="1"/>
  <c r="F93" i="6"/>
  <c r="G48" i="6"/>
  <c r="F48" i="6"/>
  <c r="G109" i="6"/>
  <c r="F109" i="6"/>
  <c r="F22" i="6"/>
  <c r="F11" i="6"/>
  <c r="G105" i="6"/>
  <c r="F105" i="6"/>
  <c r="G79" i="6"/>
  <c r="F79" i="6"/>
  <c r="G58" i="6"/>
  <c r="F58" i="6"/>
  <c r="G68" i="6"/>
  <c r="F68" i="6"/>
  <c r="G22" i="6"/>
  <c r="G36" i="6"/>
  <c r="F36" i="6"/>
  <c r="G11" i="6"/>
  <c r="H3" i="3"/>
  <c r="K3" i="3"/>
  <c r="H4" i="3"/>
  <c r="K4" i="3"/>
  <c r="H5" i="3"/>
  <c r="K5" i="3"/>
  <c r="H6" i="3"/>
  <c r="K6" i="3"/>
  <c r="H7" i="3"/>
  <c r="K7" i="3"/>
  <c r="H8" i="3"/>
  <c r="K8" i="3"/>
  <c r="H9" i="3"/>
  <c r="K9" i="3"/>
  <c r="H10" i="3"/>
  <c r="K10" i="3"/>
  <c r="H11" i="3"/>
  <c r="K11" i="3"/>
  <c r="H12" i="3"/>
  <c r="K12" i="3"/>
  <c r="H13" i="3"/>
  <c r="K13" i="3"/>
  <c r="H14" i="3"/>
  <c r="K14" i="3"/>
  <c r="H15" i="3"/>
  <c r="K15" i="3"/>
  <c r="H16" i="3"/>
  <c r="K16" i="3"/>
  <c r="H17" i="3"/>
  <c r="K17" i="3"/>
  <c r="H18" i="3"/>
  <c r="K18" i="3"/>
  <c r="H19" i="3"/>
  <c r="K19" i="3"/>
  <c r="H20" i="3"/>
  <c r="K20" i="3"/>
  <c r="H21" i="3"/>
  <c r="K21" i="3"/>
  <c r="H22" i="3"/>
  <c r="K22" i="3"/>
  <c r="H23" i="3"/>
  <c r="K23" i="3"/>
  <c r="H24" i="3"/>
  <c r="K24" i="3"/>
  <c r="H25" i="3"/>
  <c r="K25" i="3"/>
  <c r="H26" i="3"/>
  <c r="K26" i="3"/>
  <c r="H27" i="3"/>
  <c r="K27" i="3"/>
  <c r="H28" i="3"/>
  <c r="K28" i="3"/>
  <c r="H29" i="3"/>
  <c r="K29" i="3"/>
  <c r="G30" i="3"/>
  <c r="K30" i="3"/>
  <c r="K31" i="3"/>
  <c r="K32" i="3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3" i="2"/>
  <c r="E3" i="2"/>
  <c r="D4" i="2"/>
  <c r="E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S3" i="5"/>
  <c r="T3" i="5"/>
  <c r="S6" i="5"/>
  <c r="T6" i="5"/>
  <c r="S12" i="5"/>
  <c r="T12" i="5"/>
  <c r="S15" i="5"/>
  <c r="T15" i="5"/>
  <c r="S16" i="5"/>
  <c r="T16" i="5"/>
  <c r="S17" i="5"/>
  <c r="S18" i="5"/>
  <c r="T18" i="5"/>
  <c r="T65" i="5"/>
  <c r="S19" i="5"/>
  <c r="S20" i="5"/>
  <c r="T20" i="5"/>
  <c r="S21" i="5"/>
  <c r="S22" i="5"/>
  <c r="T22" i="5"/>
  <c r="S23" i="5"/>
  <c r="T23" i="5"/>
  <c r="S24" i="5"/>
  <c r="S25" i="5"/>
  <c r="T25" i="5"/>
  <c r="S26" i="5"/>
  <c r="T26" i="5"/>
  <c r="S27" i="5"/>
  <c r="S28" i="5"/>
  <c r="T28" i="5"/>
  <c r="S29" i="5"/>
  <c r="T29" i="5"/>
  <c r="S30" i="5"/>
  <c r="S31" i="5"/>
  <c r="T31" i="5"/>
  <c r="S32" i="5"/>
  <c r="T32" i="5"/>
  <c r="S33" i="5"/>
  <c r="S34" i="5"/>
  <c r="T34" i="5"/>
  <c r="S35" i="5"/>
  <c r="T35" i="5"/>
  <c r="S36" i="5"/>
  <c r="S37" i="5"/>
  <c r="T37" i="5"/>
  <c r="S38" i="5"/>
  <c r="S39" i="5"/>
  <c r="T39" i="5"/>
  <c r="S40" i="5"/>
  <c r="S41" i="5"/>
  <c r="T41" i="5"/>
  <c r="S42" i="5"/>
  <c r="T42" i="5"/>
  <c r="S43" i="5"/>
  <c r="S44" i="5"/>
  <c r="T44" i="5"/>
  <c r="S45" i="5"/>
  <c r="T45" i="5"/>
  <c r="S46" i="5"/>
  <c r="S47" i="5"/>
  <c r="T47" i="5"/>
  <c r="S48" i="5"/>
  <c r="S51" i="5"/>
  <c r="T51" i="5"/>
  <c r="S54" i="5"/>
  <c r="T54" i="5"/>
  <c r="S60" i="5"/>
  <c r="T60" i="5"/>
  <c r="S63" i="5"/>
  <c r="T63" i="5"/>
  <c r="L3" i="6"/>
  <c r="M3" i="6"/>
  <c r="M310" i="6"/>
  <c r="L12" i="6"/>
  <c r="O12" i="6" s="1"/>
  <c r="X12" i="6" s="1"/>
  <c r="L24" i="6"/>
  <c r="O24" i="6"/>
  <c r="X24" i="6"/>
  <c r="L37" i="6"/>
  <c r="O37" i="6"/>
  <c r="S37" i="6"/>
  <c r="S310" i="6"/>
  <c r="T37" i="6"/>
  <c r="T310" i="6"/>
  <c r="U37" i="6"/>
  <c r="U310" i="6"/>
  <c r="L49" i="6"/>
  <c r="O49" i="6" s="1"/>
  <c r="X49" i="6" s="1"/>
  <c r="S49" i="6"/>
  <c r="T49" i="6"/>
  <c r="U49" i="6"/>
  <c r="L59" i="6"/>
  <c r="O59" i="6"/>
  <c r="X59" i="6"/>
  <c r="S59" i="6"/>
  <c r="T59" i="6"/>
  <c r="U59" i="6"/>
  <c r="L69" i="6"/>
  <c r="O69" i="6"/>
  <c r="X69" i="6"/>
  <c r="S69" i="6"/>
  <c r="T69" i="6"/>
  <c r="U69" i="6"/>
  <c r="L79" i="6"/>
  <c r="O79" i="6"/>
  <c r="X79" i="6"/>
  <c r="S79" i="6"/>
  <c r="T79" i="6"/>
  <c r="U79" i="6"/>
  <c r="L94" i="6"/>
  <c r="O94" i="6"/>
  <c r="X94" i="6"/>
  <c r="S94" i="6"/>
  <c r="T94" i="6"/>
  <c r="U94" i="6"/>
  <c r="L106" i="6"/>
  <c r="O106" i="6"/>
  <c r="X106" i="6"/>
  <c r="S106" i="6"/>
  <c r="T106" i="6"/>
  <c r="U106" i="6"/>
  <c r="L116" i="6"/>
  <c r="O116" i="6"/>
  <c r="X116" i="6"/>
  <c r="S116" i="6"/>
  <c r="T116" i="6"/>
  <c r="U116" i="6"/>
  <c r="L126" i="6"/>
  <c r="O126" i="6"/>
  <c r="X126" i="6"/>
  <c r="S126" i="6"/>
  <c r="T126" i="6"/>
  <c r="U126" i="6"/>
  <c r="L136" i="6"/>
  <c r="O136" i="6"/>
  <c r="X136" i="6"/>
  <c r="S136" i="6"/>
  <c r="T136" i="6"/>
  <c r="U136" i="6"/>
  <c r="L146" i="6"/>
  <c r="O146" i="6"/>
  <c r="X146" i="6"/>
  <c r="S146" i="6"/>
  <c r="T146" i="6"/>
  <c r="U146" i="6"/>
  <c r="L156" i="6"/>
  <c r="O156" i="6"/>
  <c r="X156" i="6"/>
  <c r="S156" i="6"/>
  <c r="T156" i="6"/>
  <c r="U156" i="6"/>
  <c r="L166" i="6"/>
  <c r="O166" i="6"/>
  <c r="X166" i="6"/>
  <c r="S166" i="6"/>
  <c r="T166" i="6"/>
  <c r="U166" i="6"/>
  <c r="L176" i="6"/>
  <c r="O176" i="6"/>
  <c r="X176" i="6"/>
  <c r="L186" i="6"/>
  <c r="O186" i="6"/>
  <c r="X186" i="6"/>
  <c r="L196" i="6"/>
  <c r="O196" i="6"/>
  <c r="X196" i="6"/>
  <c r="S196" i="6"/>
  <c r="T196" i="6"/>
  <c r="U196" i="6"/>
  <c r="L206" i="6"/>
  <c r="O206" i="6"/>
  <c r="X206" i="6"/>
  <c r="S206" i="6"/>
  <c r="T206" i="6"/>
  <c r="U206" i="6"/>
  <c r="L216" i="6"/>
  <c r="O216" i="6"/>
  <c r="X216" i="6"/>
  <c r="S216" i="6"/>
  <c r="T216" i="6"/>
  <c r="U216" i="6"/>
  <c r="L226" i="6"/>
  <c r="O226" i="6"/>
  <c r="X226" i="6"/>
  <c r="S226" i="6"/>
  <c r="T226" i="6"/>
  <c r="U226" i="6"/>
  <c r="L236" i="6"/>
  <c r="O236" i="6"/>
  <c r="X236" i="6"/>
  <c r="S236" i="6"/>
  <c r="T236" i="6"/>
  <c r="U236" i="6"/>
  <c r="L246" i="6"/>
  <c r="O246" i="6"/>
  <c r="X246" i="6"/>
  <c r="S246" i="6"/>
  <c r="T246" i="6"/>
  <c r="U246" i="6"/>
  <c r="L256" i="6"/>
  <c r="O256" i="6"/>
  <c r="X256" i="6"/>
  <c r="S256" i="6"/>
  <c r="T256" i="6"/>
  <c r="U256" i="6"/>
  <c r="L266" i="6"/>
  <c r="O266" i="6"/>
  <c r="X266" i="6"/>
  <c r="S266" i="6"/>
  <c r="T266" i="6"/>
  <c r="U266" i="6"/>
  <c r="L276" i="6"/>
  <c r="O276" i="6"/>
  <c r="X276" i="6"/>
  <c r="S276" i="6"/>
  <c r="T276" i="6"/>
  <c r="U276" i="6"/>
  <c r="L298" i="6"/>
  <c r="O298" i="6"/>
  <c r="L302" i="6"/>
  <c r="O302" i="6"/>
  <c r="L306" i="6"/>
  <c r="O306" i="6"/>
  <c r="N310" i="6"/>
  <c r="P310" i="6"/>
  <c r="Q310" i="6"/>
  <c r="R310" i="6"/>
  <c r="V310" i="6"/>
  <c r="W310" i="6"/>
  <c r="I11" i="8"/>
  <c r="J11" i="8"/>
  <c r="K11" i="8"/>
  <c r="K35" i="8"/>
  <c r="I12" i="8"/>
  <c r="J12" i="8"/>
  <c r="K12" i="8"/>
  <c r="I13" i="8"/>
  <c r="J13" i="8"/>
  <c r="K13" i="8"/>
  <c r="I14" i="8"/>
  <c r="J14" i="8"/>
  <c r="K14" i="8"/>
  <c r="I15" i="8"/>
  <c r="J15" i="8"/>
  <c r="K15" i="8"/>
  <c r="I16" i="8"/>
  <c r="J16" i="8"/>
  <c r="K16" i="8"/>
  <c r="I17" i="8"/>
  <c r="J17" i="8"/>
  <c r="K17" i="8"/>
  <c r="I18" i="8"/>
  <c r="J18" i="8"/>
  <c r="K18" i="8"/>
  <c r="I19" i="8"/>
  <c r="J19" i="8"/>
  <c r="K19" i="8"/>
  <c r="I20" i="8"/>
  <c r="J20" i="8"/>
  <c r="K20" i="8"/>
  <c r="I21" i="8"/>
  <c r="J21" i="8"/>
  <c r="K21" i="8"/>
  <c r="I22" i="8"/>
  <c r="J22" i="8"/>
  <c r="K22" i="8"/>
  <c r="I23" i="8"/>
  <c r="J23" i="8"/>
  <c r="K23" i="8"/>
  <c r="I24" i="8"/>
  <c r="J24" i="8"/>
  <c r="K24" i="8"/>
  <c r="I25" i="8"/>
  <c r="J25" i="8"/>
  <c r="K25" i="8"/>
  <c r="I26" i="8"/>
  <c r="J26" i="8"/>
  <c r="K26" i="8"/>
  <c r="I27" i="8"/>
  <c r="J27" i="8"/>
  <c r="K27" i="8"/>
  <c r="I28" i="8"/>
  <c r="J28" i="8"/>
  <c r="K28" i="8"/>
  <c r="I29" i="8"/>
  <c r="J29" i="8"/>
  <c r="K29" i="8"/>
  <c r="I30" i="8"/>
  <c r="J30" i="8"/>
  <c r="K30" i="8"/>
  <c r="I31" i="8"/>
  <c r="J31" i="8"/>
  <c r="K31" i="8"/>
  <c r="I32" i="8"/>
  <c r="J32" i="8"/>
  <c r="K32" i="8"/>
  <c r="I33" i="8"/>
  <c r="J33" i="8"/>
  <c r="K33" i="8"/>
  <c r="I34" i="8"/>
  <c r="J34" i="8"/>
  <c r="K34" i="8"/>
  <c r="D35" i="8"/>
  <c r="F35" i="8"/>
  <c r="I35" i="8"/>
  <c r="F12" i="7"/>
  <c r="H12" i="7"/>
  <c r="K12" i="7"/>
  <c r="F13" i="7"/>
  <c r="H13" i="7"/>
  <c r="K13" i="7"/>
  <c r="F14" i="7"/>
  <c r="H14" i="7"/>
  <c r="K14" i="7"/>
  <c r="F15" i="7"/>
  <c r="H15" i="7"/>
  <c r="K15" i="7"/>
  <c r="F16" i="7"/>
  <c r="H16" i="7"/>
  <c r="K16" i="7"/>
  <c r="F17" i="7"/>
  <c r="H17" i="7"/>
  <c r="K17" i="7"/>
  <c r="F18" i="7"/>
  <c r="H18" i="7"/>
  <c r="K18" i="7"/>
  <c r="F19" i="7"/>
  <c r="H19" i="7"/>
  <c r="K19" i="7"/>
  <c r="F20" i="7"/>
  <c r="H20" i="7"/>
  <c r="K20" i="7"/>
  <c r="F21" i="7"/>
  <c r="H21" i="7"/>
  <c r="K21" i="7"/>
  <c r="F22" i="7"/>
  <c r="H22" i="7"/>
  <c r="K22" i="7"/>
  <c r="F23" i="7"/>
  <c r="H23" i="7"/>
  <c r="K23" i="7"/>
  <c r="G23" i="7"/>
  <c r="F24" i="7"/>
  <c r="H24" i="7"/>
  <c r="K24" i="7"/>
  <c r="F25" i="7"/>
  <c r="H25" i="7"/>
  <c r="K25" i="7"/>
  <c r="F26" i="7"/>
  <c r="H26" i="7"/>
  <c r="K26" i="7"/>
  <c r="F27" i="7"/>
  <c r="H27" i="7"/>
  <c r="K27" i="7"/>
  <c r="F28" i="7"/>
  <c r="H28" i="7"/>
  <c r="K28" i="7"/>
  <c r="F29" i="7"/>
  <c r="G29" i="7"/>
  <c r="H29" i="7"/>
  <c r="K29" i="7"/>
  <c r="F30" i="7"/>
  <c r="H30" i="7"/>
  <c r="K30" i="7"/>
  <c r="F31" i="7"/>
  <c r="H31" i="7"/>
  <c r="K31" i="7"/>
  <c r="F32" i="7"/>
  <c r="H32" i="7"/>
  <c r="K32" i="7"/>
  <c r="F33" i="7"/>
  <c r="H33" i="7"/>
  <c r="K33" i="7"/>
  <c r="F34" i="7"/>
  <c r="H34" i="7"/>
  <c r="K34" i="7"/>
  <c r="F35" i="7"/>
  <c r="H35" i="7"/>
  <c r="K35" i="7"/>
  <c r="F36" i="7"/>
  <c r="H36" i="7"/>
  <c r="K36" i="7"/>
  <c r="F37" i="7"/>
  <c r="H37" i="7"/>
  <c r="K37" i="7"/>
  <c r="F38" i="7"/>
  <c r="H38" i="7"/>
  <c r="K38" i="7"/>
  <c r="C39" i="7"/>
  <c r="D39" i="7"/>
  <c r="E39" i="7"/>
  <c r="G39" i="7"/>
  <c r="I39" i="7"/>
  <c r="J39" i="7"/>
  <c r="J35" i="8"/>
  <c r="F39" i="7"/>
  <c r="O3" i="6"/>
  <c r="X3" i="6" s="1"/>
  <c r="H79" i="6"/>
  <c r="H93" i="6"/>
  <c r="H109" i="6"/>
  <c r="H48" i="6"/>
  <c r="L310" i="6"/>
  <c r="H11" i="6"/>
  <c r="H36" i="6"/>
  <c r="H68" i="6"/>
  <c r="H58" i="6"/>
  <c r="H105" i="6"/>
  <c r="H22" i="6"/>
  <c r="X37" i="6"/>
  <c r="K39" i="7"/>
  <c r="H39" i="7"/>
  <c r="X310" i="6" l="1"/>
  <c r="O310" i="6"/>
</calcChain>
</file>

<file path=xl/sharedStrings.xml><?xml version="1.0" encoding="utf-8"?>
<sst xmlns="http://schemas.openxmlformats.org/spreadsheetml/2006/main" count="1691" uniqueCount="597">
  <si>
    <t>STT</t>
  </si>
  <si>
    <t>Mã Lớp</t>
  </si>
  <si>
    <t xml:space="preserve">Sĩ số HK2 </t>
  </si>
  <si>
    <t>Hệ số LT</t>
  </si>
  <si>
    <t>Hệ số TH</t>
  </si>
  <si>
    <t>14CD-TP1</t>
  </si>
  <si>
    <t>14CD-TP2</t>
  </si>
  <si>
    <t>14CD-TM1</t>
  </si>
  <si>
    <t>15CĐ-TW</t>
  </si>
  <si>
    <t>15CĐ-TP1</t>
  </si>
  <si>
    <t>15CĐ-TP2</t>
  </si>
  <si>
    <t>15CĐ-TM1</t>
  </si>
  <si>
    <t>15CĐ-TM2</t>
  </si>
  <si>
    <t>15TCN-QTM1</t>
  </si>
  <si>
    <t>15TCN-QTM2</t>
  </si>
  <si>
    <t>15TC-QTM_9+3</t>
  </si>
  <si>
    <t>15TN-QTM_12+2</t>
  </si>
  <si>
    <t>16CĐ-CNTT1</t>
  </si>
  <si>
    <t>16CĐ-CNTT2</t>
  </si>
  <si>
    <t>16CĐ-CNTT3</t>
  </si>
  <si>
    <t>16CĐ-CNTT4</t>
  </si>
  <si>
    <t>16CĐ-CNTT5</t>
  </si>
  <si>
    <t>16CĐ-CNTT6</t>
  </si>
  <si>
    <t>16CĐ-CNTT7</t>
  </si>
  <si>
    <t>16CĐ-CNTT8</t>
  </si>
  <si>
    <t>16CĐ-CNTT9</t>
  </si>
  <si>
    <t>16CĐ-CNTT10</t>
  </si>
  <si>
    <t>16CĐ-CNTT11</t>
  </si>
  <si>
    <t>16CĐ-CNTT12</t>
  </si>
  <si>
    <t>16CĐ-CNTT13</t>
  </si>
  <si>
    <t>16CĐ-CNTT14</t>
  </si>
  <si>
    <t>16CĐ-CNTT15</t>
  </si>
  <si>
    <t>16CĐN-QTM</t>
  </si>
  <si>
    <t>16TCN-QTM</t>
  </si>
  <si>
    <t>16TC-QTM</t>
  </si>
  <si>
    <t>16TC-LT</t>
  </si>
  <si>
    <t>16TN-LT</t>
  </si>
  <si>
    <t>16TN-QTM</t>
  </si>
  <si>
    <t>16TCT-LT</t>
  </si>
  <si>
    <t>16TCT-QTM</t>
  </si>
  <si>
    <t>16CD-O1</t>
  </si>
  <si>
    <t>16CD-O2</t>
  </si>
  <si>
    <t>16CD-O3</t>
  </si>
  <si>
    <t>16CD-O4</t>
  </si>
  <si>
    <t>16CD-O5</t>
  </si>
  <si>
    <t>16CD-O6</t>
  </si>
  <si>
    <t>16CD-O7</t>
  </si>
  <si>
    <t>16CD-O8</t>
  </si>
  <si>
    <t>16CD-O9</t>
  </si>
  <si>
    <t>16CD-O10</t>
  </si>
  <si>
    <t>16CD-O11</t>
  </si>
  <si>
    <t>16CD-O12</t>
  </si>
  <si>
    <t>16CD-O13</t>
  </si>
  <si>
    <t>16CD-CK1</t>
  </si>
  <si>
    <t>16CD-CK2</t>
  </si>
  <si>
    <t>16CD-CK3</t>
  </si>
  <si>
    <t>16CD-CK4</t>
  </si>
  <si>
    <t>16CD-CK5</t>
  </si>
  <si>
    <t>16CD-CK6</t>
  </si>
  <si>
    <t>16CD-CK7</t>
  </si>
  <si>
    <t>16CD-CK8</t>
  </si>
  <si>
    <t>16CD-CK9</t>
  </si>
  <si>
    <t>16CD-CK10</t>
  </si>
  <si>
    <t>16CD-CK11</t>
  </si>
  <si>
    <t>16CD-CK12</t>
  </si>
  <si>
    <t>16CD-ĐT1</t>
  </si>
  <si>
    <t>16CD-ĐT2</t>
  </si>
  <si>
    <t>16CD-ĐT3</t>
  </si>
  <si>
    <t>16CD-ĐT4</t>
  </si>
  <si>
    <t>16CD-ĐT5</t>
  </si>
  <si>
    <t>16CD-ĐT6</t>
  </si>
  <si>
    <t>16CD-ĐT7</t>
  </si>
  <si>
    <t>16CD-ĐT8</t>
  </si>
  <si>
    <t>16CD-ĐT9</t>
  </si>
  <si>
    <t>16CD-ĐT10</t>
  </si>
  <si>
    <t>16CD-ĐT11</t>
  </si>
  <si>
    <t>16CD-ĐT12</t>
  </si>
  <si>
    <t>16CD-ĐT13</t>
  </si>
  <si>
    <t>16CD-ĐT14</t>
  </si>
  <si>
    <t>16CD-ĐT15</t>
  </si>
  <si>
    <t>16CD-ĐT16</t>
  </si>
  <si>
    <t>16CD-ĐT17</t>
  </si>
  <si>
    <t>16CD-ĐT18</t>
  </si>
  <si>
    <t>16CD-ĐT19</t>
  </si>
  <si>
    <t>16CD-ĐL1</t>
  </si>
  <si>
    <t>16CD-ĐL2</t>
  </si>
  <si>
    <t>16CD-ĐL3</t>
  </si>
  <si>
    <t>16CD-ĐL4</t>
  </si>
  <si>
    <t>16CD-ĐL5</t>
  </si>
  <si>
    <t>16CD-ĐL6</t>
  </si>
  <si>
    <t>16CD-ĐL7</t>
  </si>
  <si>
    <t>16CD-MTT1</t>
  </si>
  <si>
    <t>16CD-MTT2</t>
  </si>
  <si>
    <t>16CD-MTT3</t>
  </si>
  <si>
    <t>16CD-MTT4</t>
  </si>
  <si>
    <t>16CĐN-CĐT</t>
  </si>
  <si>
    <t>16CĐN-CKL</t>
  </si>
  <si>
    <t>16CĐN-Đ</t>
  </si>
  <si>
    <t>16CĐN-ĐT</t>
  </si>
  <si>
    <t>16CĐN-KTD</t>
  </si>
  <si>
    <t>16CĐN-LĐL</t>
  </si>
  <si>
    <t>16CĐN-MNV</t>
  </si>
  <si>
    <t>16CĐN-MTT</t>
  </si>
  <si>
    <t>16CĐN-MV</t>
  </si>
  <si>
    <t>16CĐN-Ô</t>
  </si>
  <si>
    <t>16CĐN-QTD</t>
  </si>
  <si>
    <t>16CĐN-TTD</t>
  </si>
  <si>
    <t>16TCN-CĐT</t>
  </si>
  <si>
    <t>16TCN-CKL</t>
  </si>
  <si>
    <t>16TCN-Đ</t>
  </si>
  <si>
    <t>16TCN-ĐT</t>
  </si>
  <si>
    <t>16TCN-KTD</t>
  </si>
  <si>
    <t>16TCN-LĐL</t>
  </si>
  <si>
    <t>16TCN-MNV</t>
  </si>
  <si>
    <t>16TCN-MTT</t>
  </si>
  <si>
    <t>16TCN-MV</t>
  </si>
  <si>
    <t>16TCN-Ô</t>
  </si>
  <si>
    <t>16TCN-QTD</t>
  </si>
  <si>
    <t>16TCN-TTD</t>
  </si>
  <si>
    <t>16TC-CKP</t>
  </si>
  <si>
    <t>16TC-CKT</t>
  </si>
  <si>
    <t>16TC-Đ</t>
  </si>
  <si>
    <t>16TC-ĐT</t>
  </si>
  <si>
    <t>16TC-NL</t>
  </si>
  <si>
    <t>16TC-MTT</t>
  </si>
  <si>
    <t>16TC-Ô</t>
  </si>
  <si>
    <t>16TCT-CKP</t>
  </si>
  <si>
    <t>16TCT-CKT</t>
  </si>
  <si>
    <t>16TCT-Đ</t>
  </si>
  <si>
    <t>16TCT-ĐT</t>
  </si>
  <si>
    <t>16TCT-MTT</t>
  </si>
  <si>
    <t>16TCT-NL</t>
  </si>
  <si>
    <t>16TCT-Ô</t>
  </si>
  <si>
    <t>16TN-CKP</t>
  </si>
  <si>
    <t>16TN-CKT</t>
  </si>
  <si>
    <t>16TN-Đ</t>
  </si>
  <si>
    <t>16TN-ĐT</t>
  </si>
  <si>
    <t>16TN-MTT</t>
  </si>
  <si>
    <t>16TN-NL</t>
  </si>
  <si>
    <t>16TN-Ô</t>
  </si>
  <si>
    <t>Tên GV</t>
  </si>
  <si>
    <t>Tổ</t>
  </si>
  <si>
    <t>Ngạch</t>
  </si>
  <si>
    <t>HSL</t>
  </si>
  <si>
    <t>PC</t>
  </si>
  <si>
    <t>TC GD</t>
  </si>
  <si>
    <t>Kiêm nhiệm</t>
  </si>
  <si>
    <t>TC NCKH</t>
  </si>
  <si>
    <t>TC CVK</t>
  </si>
  <si>
    <t>Tổng KL TC</t>
  </si>
  <si>
    <t>GC</t>
  </si>
  <si>
    <t>Nguyễn Vân Giang</t>
  </si>
  <si>
    <t>KHMT</t>
  </si>
  <si>
    <t>Nguyễn Văn Minh</t>
  </si>
  <si>
    <t>Vũ Thị Thái Linh</t>
  </si>
  <si>
    <t>Nguyễn Văn Danh</t>
  </si>
  <si>
    <t>Nguyễn Khoa</t>
  </si>
  <si>
    <t>Nguyễn Thị Thủy</t>
  </si>
  <si>
    <t>Nguyễn Thị Thu Hồng</t>
  </si>
  <si>
    <t>Lê Hồng Thái</t>
  </si>
  <si>
    <t>Nguyễn Thị Khánh Thư</t>
  </si>
  <si>
    <t>Nguyễn Sanh Cường</t>
  </si>
  <si>
    <t>CNPM</t>
  </si>
  <si>
    <t>Võ Anh Trang</t>
  </si>
  <si>
    <t>Ng Ng Hoàng Ngọc Quyên</t>
  </si>
  <si>
    <t>Trần Việt Khánh</t>
  </si>
  <si>
    <t>Đỗ Thị Hải Yến</t>
  </si>
  <si>
    <t>Trần Vĩnh Xuyên</t>
  </si>
  <si>
    <t>Nguyễn Cao Phong</t>
  </si>
  <si>
    <t>Mai Chiếm Tuấn</t>
  </si>
  <si>
    <t>Nguyễn Duy Đạt</t>
  </si>
  <si>
    <t>Lâm Thanh Hùng</t>
  </si>
  <si>
    <t xml:space="preserve">Lê Quý Hưng Quốc </t>
  </si>
  <si>
    <t>MMT</t>
  </si>
  <si>
    <t>Nguyễn Văn Đôn</t>
  </si>
  <si>
    <t>Bùi Văn Dũng</t>
  </si>
  <si>
    <t>Đặng Ngọc Đoàn</t>
  </si>
  <si>
    <t>Lê Tất Đạt</t>
  </si>
  <si>
    <t>Dương Ngọc Vọng</t>
  </si>
  <si>
    <t>Lê Phi Trường</t>
  </si>
  <si>
    <t>Nguyễn Ngọc Tuyên</t>
  </si>
  <si>
    <t>Nguyễn Ngọc Trang</t>
  </si>
  <si>
    <t>KC</t>
  </si>
  <si>
    <t>Đỗ Tuấn Việt</t>
  </si>
  <si>
    <t>Nguyễn Hữu Thiện</t>
  </si>
  <si>
    <t>Mã Môn</t>
  </si>
  <si>
    <t>Tên môn</t>
  </si>
  <si>
    <t>Bậc đào tạo</t>
  </si>
  <si>
    <t>Số tiết LT</t>
  </si>
  <si>
    <t>Số tiết TH</t>
  </si>
  <si>
    <t>Tổ CM</t>
  </si>
  <si>
    <t>ANM_CD</t>
  </si>
  <si>
    <t xml:space="preserve">An ninh mạng </t>
  </si>
  <si>
    <t>CĐ</t>
  </si>
  <si>
    <t>ANM_TC</t>
  </si>
  <si>
    <t>TC</t>
  </si>
  <si>
    <t>AVCN_CD</t>
  </si>
  <si>
    <t>Anh văn chuyên ngành công nghệ thông tin</t>
  </si>
  <si>
    <t>AVCN_TC_N</t>
  </si>
  <si>
    <t xml:space="preserve">Anh văn chuyên ngành </t>
  </si>
  <si>
    <t>CD_JAVA</t>
  </si>
  <si>
    <t>Chuyên đề Java</t>
  </si>
  <si>
    <t>CD_MANG</t>
  </si>
  <si>
    <t>Chuyên đề mạng</t>
  </si>
  <si>
    <t>CH_MANG</t>
  </si>
  <si>
    <t>Cấu hình mạng</t>
  </si>
  <si>
    <t>CNPM_CD</t>
  </si>
  <si>
    <t>Công nghệ phần mềm</t>
  </si>
  <si>
    <t>CNPM_TC</t>
  </si>
  <si>
    <t>CSDL_CD</t>
  </si>
  <si>
    <t>Cơ sở dữ liệu</t>
  </si>
  <si>
    <t>CSDL_N</t>
  </si>
  <si>
    <t>TCN+CĐN</t>
  </si>
  <si>
    <t>CSDL_TC</t>
  </si>
  <si>
    <t>TC 9+3</t>
  </si>
  <si>
    <t>CSDL_TN</t>
  </si>
  <si>
    <t>TC 12+2</t>
  </si>
  <si>
    <t>CTDL_CD</t>
  </si>
  <si>
    <t>Cấu trúc dữ liệu</t>
  </si>
  <si>
    <t>CTDL_N</t>
  </si>
  <si>
    <t>Cấu trúc dữ liệu và giải thuật</t>
  </si>
  <si>
    <t>TCN</t>
  </si>
  <si>
    <t>CTDL_TC</t>
  </si>
  <si>
    <t>CTDL_W</t>
  </si>
  <si>
    <t>Cấu trúc dữ liệu (CNW)</t>
  </si>
  <si>
    <t>CTMT_N</t>
  </si>
  <si>
    <t>Cấu trúc máy tính</t>
  </si>
  <si>
    <t>CĐN</t>
  </si>
  <si>
    <t>DH_CD</t>
  </si>
  <si>
    <t>Đồ họa</t>
  </si>
  <si>
    <t>DH_CD_W</t>
  </si>
  <si>
    <t>Đồ họa CN Web</t>
  </si>
  <si>
    <t>DH_N</t>
  </si>
  <si>
    <t xml:space="preserve">Đồ họa </t>
  </si>
  <si>
    <t>Vẽ đồ hoạ (Photoshop/core draw)</t>
  </si>
  <si>
    <t>DH_TC</t>
  </si>
  <si>
    <t>DH_TN</t>
  </si>
  <si>
    <t>FLASH_CD</t>
  </si>
  <si>
    <t>Flash</t>
  </si>
  <si>
    <t>FLASH_W</t>
  </si>
  <si>
    <t>Lập trình ảnh động với Flash (CNW)</t>
  </si>
  <si>
    <t>HDH</t>
  </si>
  <si>
    <t>Nguyên lý hệ điều hành</t>
  </si>
  <si>
    <t>HDHWL_CD</t>
  </si>
  <si>
    <t>Hệ điều hành Windows &amp; Linux</t>
  </si>
  <si>
    <t>HDHWL_TC</t>
  </si>
  <si>
    <t>HQTCSDL_CD</t>
  </si>
  <si>
    <t>Hệ quản trị CSDL</t>
  </si>
  <si>
    <t>HQTCSDL_W</t>
  </si>
  <si>
    <t>Hệ quản trị cơ sở dữ liệu Sql Server và MySql (CNW)</t>
  </si>
  <si>
    <t>KTLT_CD</t>
  </si>
  <si>
    <t>Kỹ thuật Lập trình</t>
  </si>
  <si>
    <t>KTLT1_TC</t>
  </si>
  <si>
    <t xml:space="preserve">Kỹ thuật Lập trình 1 </t>
  </si>
  <si>
    <t>KTLT2_TC</t>
  </si>
  <si>
    <t xml:space="preserve">Kỹ thuật Lập trình 2 </t>
  </si>
  <si>
    <t>KTLT2_TN</t>
  </si>
  <si>
    <t>Kỹ thuật Lập trình 2</t>
  </si>
  <si>
    <t>KTMT_N</t>
  </si>
  <si>
    <t>Kiến trúc máy tính</t>
  </si>
  <si>
    <t>LRCD</t>
  </si>
  <si>
    <t>Lắp ráp và cài đặt máy tính</t>
  </si>
  <si>
    <t>LTASP_CNPM</t>
  </si>
  <si>
    <t>Lập trình ASP</t>
  </si>
  <si>
    <t>LTASP_MMT</t>
  </si>
  <si>
    <t>LTASP_W_1</t>
  </si>
  <si>
    <t>Lập trình ASP 1 (CNW)</t>
  </si>
  <si>
    <t>LTASP_W_2</t>
  </si>
  <si>
    <t>Lập trình ASP 2 (CNW)</t>
  </si>
  <si>
    <t>LTCB_CDN</t>
  </si>
  <si>
    <t>Lập trình căn bản</t>
  </si>
  <si>
    <t>LTCB_TCN</t>
  </si>
  <si>
    <t>LTCSDL_CD</t>
  </si>
  <si>
    <t>Lập trình CSDL</t>
  </si>
  <si>
    <t>LTCSDL_W</t>
  </si>
  <si>
    <t>Lập trình CSDL (CNW)</t>
  </si>
  <si>
    <t>LTDĐ</t>
  </si>
  <si>
    <t>Lập trình trên thiết bị di động</t>
  </si>
  <si>
    <t>LTDT_CD</t>
  </si>
  <si>
    <t>Lý thuyết đồ thị</t>
  </si>
  <si>
    <t>LTHDT_CD</t>
  </si>
  <si>
    <t>Lập trình hướng đối tượng</t>
  </si>
  <si>
    <t>LTHDT_TC</t>
  </si>
  <si>
    <t>LTHDT_W</t>
  </si>
  <si>
    <t>Lập trình hướng đối tượng (CNW)</t>
  </si>
  <si>
    <t>LTNHUNG</t>
  </si>
  <si>
    <t>Lập trình nhúng</t>
  </si>
  <si>
    <t>LTPHP_CNPM</t>
  </si>
  <si>
    <t>Lập trình PHP</t>
  </si>
  <si>
    <t>LTPHP_MMT</t>
  </si>
  <si>
    <t>LTQL__TC</t>
  </si>
  <si>
    <t>Lập trình quản lý</t>
  </si>
  <si>
    <t>LTQL_CD</t>
  </si>
  <si>
    <t>LTW_TC</t>
  </si>
  <si>
    <t>Lập trình web</t>
  </si>
  <si>
    <t>LTW2_CD</t>
  </si>
  <si>
    <t>Lập trình web 2</t>
  </si>
  <si>
    <t>LTWIN_CD</t>
  </si>
  <si>
    <t>Lập trình Windows</t>
  </si>
  <si>
    <t>LTWIN_TC</t>
  </si>
  <si>
    <t>MAIL_EX</t>
  </si>
  <si>
    <t>Mail Exchange</t>
  </si>
  <si>
    <t>MLN_TC</t>
  </si>
  <si>
    <t>Mạng linux</t>
  </si>
  <si>
    <t>MLN1</t>
  </si>
  <si>
    <t>Mạng linux 1</t>
  </si>
  <si>
    <t>MLN2</t>
  </si>
  <si>
    <t>Mạng linux  2</t>
  </si>
  <si>
    <t>MMT_CD</t>
  </si>
  <si>
    <t>Mang máy tính</t>
  </si>
  <si>
    <t>MMT_N</t>
  </si>
  <si>
    <t>Mạng máy tính</t>
  </si>
  <si>
    <t>MMT_TC</t>
  </si>
  <si>
    <t xml:space="preserve">Mang máy tính </t>
  </si>
  <si>
    <t>MMT_TN</t>
  </si>
  <si>
    <t>MNC_CD</t>
  </si>
  <si>
    <t>Mang nâng cao</t>
  </si>
  <si>
    <t>MNC_TC</t>
  </si>
  <si>
    <t>MVT_CD</t>
  </si>
  <si>
    <t>Mạng viễn thông &amp; truyền số liệu</t>
  </si>
  <si>
    <t>CD</t>
  </si>
  <si>
    <t>MVT_TC</t>
  </si>
  <si>
    <t>NMTH_CD</t>
  </si>
  <si>
    <t>Nhập môn tin học</t>
  </si>
  <si>
    <t>ONTNLT</t>
  </si>
  <si>
    <t>Ôn thi tốt nghiệp lý thuyết</t>
  </si>
  <si>
    <t>ONTNTH</t>
  </si>
  <si>
    <t>Ôn thi tốt nghiệp thực hành</t>
  </si>
  <si>
    <t>CNPM &amp; MMT</t>
  </si>
  <si>
    <t>PCMT_CD</t>
  </si>
  <si>
    <t>Phần cứng máy tính</t>
  </si>
  <si>
    <t>PCMT_TC</t>
  </si>
  <si>
    <t xml:space="preserve">Phần cứng máy tính </t>
  </si>
  <si>
    <t>PCMT_TN</t>
  </si>
  <si>
    <t>PPNCKH_CD</t>
  </si>
  <si>
    <t>PP Nghiên cứu khoa học</t>
  </si>
  <si>
    <t>PTTK_CD</t>
  </si>
  <si>
    <t>Phân tích thiết kế hệ thống</t>
  </si>
  <si>
    <t>PTTK_TC</t>
  </si>
  <si>
    <t>QLDA</t>
  </si>
  <si>
    <t>Quản lý dự án</t>
  </si>
  <si>
    <t>SQL_TC</t>
  </si>
  <si>
    <t>SQL</t>
  </si>
  <si>
    <t>TBM_CD</t>
  </si>
  <si>
    <t>Thiết bị mạng</t>
  </si>
  <si>
    <t>TH_CDN</t>
  </si>
  <si>
    <t>Tin học</t>
  </si>
  <si>
    <t>TH_CN</t>
  </si>
  <si>
    <t>Tin học CĐ Nghề</t>
  </si>
  <si>
    <t>TH_KT</t>
  </si>
  <si>
    <t>Tin học CĐ Nghề khoa KTế</t>
  </si>
  <si>
    <t>TH_TCN</t>
  </si>
  <si>
    <t xml:space="preserve">Tin học </t>
  </si>
  <si>
    <t>THCB</t>
  </si>
  <si>
    <t>Tin học căn bản</t>
  </si>
  <si>
    <t>THVP_N</t>
  </si>
  <si>
    <t xml:space="preserve">Tin học văn phòng </t>
  </si>
  <si>
    <t>THVP_TC</t>
  </si>
  <si>
    <t>Tin học văn phòng</t>
  </si>
  <si>
    <t>THVP_TN</t>
  </si>
  <si>
    <t>TKW_CD</t>
  </si>
  <si>
    <t>Thiết kế web</t>
  </si>
  <si>
    <t>TKW_N</t>
  </si>
  <si>
    <t>Thiết kế trang WEB</t>
  </si>
  <si>
    <t>TKW_TC</t>
  </si>
  <si>
    <t>TLHTM_CD</t>
  </si>
  <si>
    <t>Thiết lập hệ thống mạng</t>
  </si>
  <si>
    <t>TLHTM_TC</t>
  </si>
  <si>
    <t>TOANRR_CD</t>
  </si>
  <si>
    <t>Toán rời rạc</t>
  </si>
  <si>
    <t>TOANUD_1</t>
  </si>
  <si>
    <t xml:space="preserve">Toán ứng dụng </t>
  </si>
  <si>
    <t>TOANUD_2</t>
  </si>
  <si>
    <t>Toán ứng dụng 2</t>
  </si>
  <si>
    <t>XML_CD</t>
  </si>
  <si>
    <t>XML</t>
  </si>
  <si>
    <t>CĐKT</t>
  </si>
  <si>
    <t>HK1</t>
  </si>
  <si>
    <t>HK2</t>
  </si>
  <si>
    <t>Số tiết/lớp</t>
  </si>
  <si>
    <t>Số tiết/khối</t>
  </si>
  <si>
    <t>MÃ MÔN</t>
  </si>
  <si>
    <t>16CĐ</t>
  </si>
  <si>
    <t>2/1</t>
  </si>
  <si>
    <t>3/0</t>
  </si>
  <si>
    <t>2/0</t>
  </si>
  <si>
    <t>2/2</t>
  </si>
  <si>
    <t>15CĐ-TP</t>
  </si>
  <si>
    <t>3/1</t>
  </si>
  <si>
    <t>15CD_TW</t>
  </si>
  <si>
    <t>2/3</t>
  </si>
  <si>
    <t>15CD_TM</t>
  </si>
  <si>
    <t>1/1</t>
  </si>
  <si>
    <t>LTASP</t>
  </si>
  <si>
    <t>PHP_CD</t>
  </si>
  <si>
    <t>14CD_TP</t>
  </si>
  <si>
    <t>`</t>
  </si>
  <si>
    <t>3/2</t>
  </si>
  <si>
    <t>14CD_TM</t>
  </si>
  <si>
    <t>TCCN</t>
  </si>
  <si>
    <t>16TN_LT+16TCT_LT</t>
  </si>
  <si>
    <t>1/2</t>
  </si>
  <si>
    <t>4/1</t>
  </si>
  <si>
    <t>16TN_QTM+16TCT_QTM</t>
  </si>
  <si>
    <t>16TC_LT</t>
  </si>
  <si>
    <t>16TC_QTM</t>
  </si>
  <si>
    <t>AVCN_TC</t>
  </si>
  <si>
    <t>15TN_QTM</t>
  </si>
  <si>
    <t>15TC_QTM</t>
  </si>
  <si>
    <t>NGHỀ</t>
  </si>
  <si>
    <t>15TCN-QTM</t>
  </si>
  <si>
    <t>50/40</t>
  </si>
  <si>
    <t>34/11</t>
  </si>
  <si>
    <t>33/42</t>
  </si>
  <si>
    <t>34/26</t>
  </si>
  <si>
    <t>34/41</t>
  </si>
  <si>
    <t>THVP_CDN</t>
  </si>
  <si>
    <t>21/54</t>
  </si>
  <si>
    <t>13/17</t>
  </si>
  <si>
    <t>30/0</t>
  </si>
  <si>
    <t>15/15</t>
  </si>
  <si>
    <t>45/0</t>
  </si>
  <si>
    <t>16CĐN_QTM</t>
  </si>
  <si>
    <t>45/45</t>
  </si>
  <si>
    <t>16TC</t>
  </si>
  <si>
    <t>16TN</t>
  </si>
  <si>
    <t>16CĐN</t>
  </si>
  <si>
    <t>16TCN</t>
  </si>
  <si>
    <t>Tổng</t>
  </si>
  <si>
    <t>GV</t>
  </si>
  <si>
    <t>Mã môn</t>
  </si>
  <si>
    <t>Hệ</t>
  </si>
  <si>
    <t>LT</t>
  </si>
  <si>
    <t>TH</t>
  </si>
  <si>
    <t>Lớp</t>
  </si>
  <si>
    <t>HK</t>
  </si>
  <si>
    <t>Tổng LT</t>
  </si>
  <si>
    <t>Tổng TH</t>
  </si>
  <si>
    <t>Tổng KL</t>
  </si>
  <si>
    <t>KL miễn giảm</t>
  </si>
  <si>
    <t>Tiêu chuẩn</t>
  </si>
  <si>
    <t>Số tiết thừa  /thiếu</t>
  </si>
  <si>
    <t>Số SV trên TB</t>
  </si>
  <si>
    <t>Sĩ số lớp HK1</t>
  </si>
  <si>
    <t>Sĩ số lớp HK2</t>
  </si>
  <si>
    <t>Tỷ lệ % trên TB HK1</t>
  </si>
  <si>
    <t>Tỷ lệ % trên TB HK2</t>
  </si>
  <si>
    <t>Tỷ lệ % trên TB CN</t>
  </si>
  <si>
    <t>Số tiết thiếu năm trước dự kiến</t>
  </si>
  <si>
    <t>NCKH dự kiến</t>
  </si>
  <si>
    <t>Tổng phụ trội</t>
  </si>
  <si>
    <t>Ghi chú</t>
  </si>
  <si>
    <t>13</t>
  </si>
  <si>
    <t>TH tách nhóm</t>
  </si>
  <si>
    <t>Lương Xuân Chỉnh</t>
  </si>
  <si>
    <t>(TCGD+ NCKH -KIEM NHIEM)</t>
  </si>
  <si>
    <t>Mẫu  5A</t>
  </si>
  <si>
    <t>ỦY BAN NHÂN DÂN TP.HCM</t>
  </si>
  <si>
    <t>CỘNG HÒA XÃ HỘI CHỦ NGHĨA VIỆT NAM</t>
  </si>
  <si>
    <t>TRƯỜNG CAO ĐẲNG KỸ THUẬT LÝ TỰ TRỌNG</t>
  </si>
  <si>
    <t>Độc lập - Tự do - Hạnh phúc</t>
  </si>
  <si>
    <t>BẢNG TỔNG KẾT KHỐI LƯỢNG CÔNG TÁC GIÁO VIÊN - GIẢNG VIÊN</t>
  </si>
  <si>
    <t>NĂM HỌC 2013 - 2014</t>
  </si>
  <si>
    <t xml:space="preserve">               KHOA : CÔNG NGHỆ THÔNG TIN                                                        </t>
  </si>
  <si>
    <t>(Đơn vị tính : tieát)</t>
  </si>
  <si>
    <t>TT</t>
  </si>
  <si>
    <t>Họ và Tên</t>
  </si>
  <si>
    <t>Thực hiện trong năm học</t>
  </si>
  <si>
    <t xml:space="preserve">Số tiết chuẩn giảng dạy cả năm
</t>
  </si>
  <si>
    <t xml:space="preserve">Tổng số tiết giảng dạy thừa
</t>
  </si>
  <si>
    <t>Tổng số tiết "Hoạt động chuyên môn và khối lượng khác thừa</t>
  </si>
  <si>
    <t>Tổng số tiết NCKH thừa</t>
  </si>
  <si>
    <t>Tổng số tiết vượt giờ</t>
  </si>
  <si>
    <t>Thực giảng dạy đã nhân hệ số</t>
  </si>
  <si>
    <t>Kiêm nhiệm</t>
  </si>
  <si>
    <t>Khối lượng công tác cộng thêm</t>
  </si>
  <si>
    <t>Tổng thực hiện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</si>
  <si>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</si>
  <si>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</si>
  <si>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</si>
  <si>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</si>
  <si>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</si>
  <si>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</si>
  <si>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</si>
  <si>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</si>
  <si>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</si>
  <si>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</si>
  <si>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(14)</t>
  </si>
  <si>
    <t>Nguyễn Thị Thu Hổng</t>
  </si>
  <si>
    <t>Mai Chiếm Tuấn</t>
  </si>
  <si>
    <t>Nguyễn Duy Đạt</t>
  </si>
  <si>
    <t>TỔNG CỘNG</t>
  </si>
  <si>
    <t>HIỆU TRƯỞNG</t>
  </si>
  <si>
    <t>PHÒNG ĐÀO TẠO</t>
  </si>
  <si>
    <t>P. KHCN&amp;QHQT</t>
  </si>
  <si>
    <t>TRƯỞNG KHOA</t>
  </si>
  <si>
    <t>ỦY BAN NHÂN DÂN THÀNH PHỐ HỒ CHÍ MINH</t>
  </si>
  <si>
    <t xml:space="preserve"> TRƯỜNG CĐKT LÝ TỰ TRỌNG</t>
  </si>
  <si>
    <t>CHIẾT TÍNH PHỤ TRỘI NĂM HỌC 2013 - 2014</t>
  </si>
  <si>
    <t>KHOA CÔNG NGHỆ THÔNG TIN</t>
  </si>
  <si>
    <t xml:space="preserve">Họ và tên </t>
  </si>
  <si>
    <t>Tổ môn</t>
  </si>
  <si>
    <t>Số giờ TC</t>
  </si>
  <si>
    <t>Mã ngạch</t>
  </si>
  <si>
    <t>Số tiết</t>
  </si>
  <si>
    <t>Hệ số lương</t>
  </si>
  <si>
    <t>Lương 12T</t>
  </si>
  <si>
    <t>Lương dạy thêm 1 giờ</t>
  </si>
  <si>
    <t>Số tiền phụ trội</t>
  </si>
  <si>
    <t>Số tài khoản Vietinbank</t>
  </si>
  <si>
    <t>Ký 
nhận</t>
  </si>
  <si>
    <t>1</t>
  </si>
  <si>
    <t>2</t>
  </si>
  <si>
    <t>D</t>
  </si>
  <si>
    <t>5</t>
  </si>
  <si>
    <t>6</t>
  </si>
  <si>
    <t>27</t>
  </si>
  <si>
    <t>28</t>
  </si>
  <si>
    <t>29</t>
  </si>
  <si>
    <t>36</t>
  </si>
  <si>
    <t>37</t>
  </si>
  <si>
    <t>CNTT</t>
  </si>
  <si>
    <t>711A23233389</t>
  </si>
  <si>
    <t>711A23233392</t>
  </si>
  <si>
    <t>711A23233452</t>
  </si>
  <si>
    <t>711A23233582</t>
  </si>
  <si>
    <t>711A23233641</t>
  </si>
  <si>
    <t>711A23233567</t>
  </si>
  <si>
    <t>711A23233464</t>
  </si>
  <si>
    <t>711A23233444</t>
  </si>
  <si>
    <t>711A23233516</t>
  </si>
  <si>
    <t>711A23233744</t>
  </si>
  <si>
    <t>711A23233661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</si>
  <si>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</si>
  <si>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</si>
  <si>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</si>
  <si>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</si>
  <si>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</si>
  <si>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</si>
  <si>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</si>
  <si>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711A23233725</t>
  </si>
  <si>
    <t>711A03020828</t>
  </si>
  <si>
    <t>711A26953875</t>
  </si>
  <si>
    <t>711A23233614</t>
  </si>
  <si>
    <t>711A06360681</t>
  </si>
  <si>
    <t>TỔNG CỘNG</t>
  </si>
  <si>
    <t>TP.HCM, ngày   tháng    năm 2014</t>
  </si>
  <si>
    <t>PHÒNG ĐÀO TẠO</t>
  </si>
  <si>
    <t>P.TC- HC-TH</t>
  </si>
  <si>
    <t>HIỆU TRƯỞNG</t>
  </si>
  <si>
    <t>DANH SÁCH GIÁO VIÊN CHỦ NHIỆM  NĂM HỌC 2016 -2017</t>
  </si>
  <si>
    <t>TÊN LỚP</t>
  </si>
  <si>
    <t>GCVN</t>
  </si>
  <si>
    <t>HỌC KỲ I</t>
  </si>
  <si>
    <t>HỌC KỲ II</t>
  </si>
  <si>
    <t>16CĐ-CNTT 1</t>
  </si>
  <si>
    <t>16CĐ-CNTT 2</t>
  </si>
  <si>
    <t>16CĐ-CNTT 3</t>
  </si>
  <si>
    <t>16CĐ-CNTT 4</t>
  </si>
  <si>
    <t>Toán rời rạc</t>
  </si>
  <si>
    <t>AVCN</t>
  </si>
  <si>
    <t>Anh văn chuyên ngành</t>
  </si>
  <si>
    <t>16CĐ-CNTT 5</t>
  </si>
  <si>
    <t>16CĐ-CNTT 6</t>
  </si>
  <si>
    <t>16CĐ-CNTT 7</t>
  </si>
  <si>
    <t>16CĐ-CNTT 8</t>
  </si>
  <si>
    <t>16CĐ-CNTT 9</t>
  </si>
  <si>
    <t>Phân tích và thiết kế hệ thống</t>
  </si>
  <si>
    <t>Hệ quản trị CSDL</t>
  </si>
  <si>
    <t>Kỹ thuật lập trình</t>
  </si>
  <si>
    <t>Lập trình quản lý</t>
  </si>
  <si>
    <t>Cấu trúc dữ liệu</t>
  </si>
  <si>
    <t xml:space="preserve">Cấu trúc dữ liệu &amp; </t>
  </si>
  <si>
    <t>15TCN-QTM 1</t>
  </si>
  <si>
    <t>15TCN-QTM 2</t>
  </si>
  <si>
    <t>KTLT1_TN</t>
  </si>
  <si>
    <t>LTQL_TC</t>
  </si>
  <si>
    <t>16CĐ-ĐT1</t>
  </si>
  <si>
    <t>16CĐ-ĐT2</t>
  </si>
  <si>
    <t>16CĐ-Ô1</t>
  </si>
  <si>
    <t>16CĐ-Ô2</t>
  </si>
  <si>
    <t>16CĐ-MTT1</t>
  </si>
  <si>
    <t>16CĐ-MTT2</t>
  </si>
  <si>
    <t>16CĐ-CK1</t>
  </si>
  <si>
    <t>16CĐ-CK2</t>
  </si>
  <si>
    <t>16CĐ-CK3</t>
  </si>
  <si>
    <t>16CĐ-CK4</t>
  </si>
  <si>
    <t>16CĐ-CK5</t>
  </si>
  <si>
    <t>16CĐ-CK6</t>
  </si>
  <si>
    <t>15TN-QTM</t>
  </si>
  <si>
    <t>16CĐ-ĐT3</t>
  </si>
  <si>
    <t>16CĐ-ĐT4</t>
  </si>
  <si>
    <t>14CĐ-TP1</t>
  </si>
  <si>
    <t>14CĐ-TP2</t>
  </si>
  <si>
    <t>14CĐ-TM1</t>
  </si>
  <si>
    <t>16CĐ-CNTT 10</t>
  </si>
  <si>
    <t>16CĐ-ĐT5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</si>
</sst>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2" applyNumberFormat="0" applyAlignment="0" applyProtection="0"/>
    <xf numFmtId="0" fontId="6" fillId="28" borderId="3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2" applyNumberFormat="0" applyAlignment="0" applyProtection="0"/>
    <xf numFmtId="0" fontId="13" fillId="0" borderId="7" applyNumberFormat="0" applyFill="0" applyAlignment="0" applyProtection="0"/>
    <xf numFmtId="0" fontId="14" fillId="31" borderId="0" applyNumberFormat="0" applyBorder="0" applyAlignment="0" applyProtection="0"/>
    <xf numFmtId="0" fontId="2" fillId="32" borderId="8" applyNumberFormat="0" applyFont="0" applyAlignment="0" applyProtection="0"/>
    <xf numFmtId="0" fontId="15" fillId="27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0" fontId="19" fillId="0" borderId="0" xfId="0" applyFont="1"/>
    <xf numFmtId="0" fontId="1" fillId="0" borderId="0" xfId="0" applyFont="1"/>
    <xf numFmtId="0" fontId="19" fillId="0" borderId="1" xfId="0" applyFont="1" applyBorder="1"/>
    <xf numFmtId="0" fontId="20" fillId="0" borderId="1" xfId="0" applyFont="1" applyBorder="1"/>
    <xf numFmtId="0" fontId="1" fillId="0" borderId="1" xfId="0" applyFont="1" applyBorder="1"/>
    <xf numFmtId="0" fontId="21" fillId="0" borderId="1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9"/>
  <sheetViews>
    <sheetView topLeftCell="A10" workbookViewId="0">
      <selection activeCell="B13" sqref="B13"/>
    </sheetView>
  </sheetViews>
  <sheetFormatPr defaultRowHeight="15" x14ac:dyDescent="0.25"/>
  <cols>
    <col min="2" max="2" width="16" customWidth="1"/>
  </cols>
  <sheetData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>
        <v>1</v>
      </c>
      <c r="B3" t="s">
        <v>5</v>
      </c>
      <c r="C3">
        <v>32</v>
      </c>
      <c r="D3">
        <f t="shared" ref="D3:D122" si="0">IF(C3&gt;60,1.2,IF(C3&gt;40,1.1,1))</f>
        <v>1</v>
      </c>
      <c r="E3">
        <f t="shared" ref="E3:E122" si="1">ROUND(IF(C3&gt;35,1.2,IF(C3&gt;=30,1.1,1))*2/3,2)</f>
        <v>0.73</v>
      </c>
    </row>
    <row r="4" spans="1:5" x14ac:dyDescent="0.25">
      <c r="A4">
        <v>2</v>
      </c>
      <c r="B4" t="s">
        <v>6</v>
      </c>
      <c r="C4">
        <v>27</v>
      </c>
      <c r="D4">
        <f t="shared" si="0"/>
        <v>1</v>
      </c>
      <c r="E4">
        <f t="shared" si="1"/>
        <v>0.67</v>
      </c>
    </row>
    <row r="5" spans="1:5" x14ac:dyDescent="0.25">
      <c r="A5">
        <v>3</v>
      </c>
      <c r="B5" t="s">
        <v>7</v>
      </c>
      <c r="C5">
        <v>23</v>
      </c>
      <c r="D5">
        <f t="shared" si="0"/>
        <v>1</v>
      </c>
      <c r="E5">
        <f t="shared" si="1"/>
        <v>0.67</v>
      </c>
    </row>
    <row r="6" spans="1:5" x14ac:dyDescent="0.25">
      <c r="A6">
        <v>4</v>
      </c>
      <c r="B6" t="s">
        <v>8</v>
      </c>
      <c r="C6">
        <v>50</v>
      </c>
      <c r="D6">
        <f t="shared" si="0"/>
        <v>1.1000000000000001</v>
      </c>
      <c r="E6">
        <f t="shared" si="1"/>
        <v>0.8</v>
      </c>
    </row>
    <row r="7" spans="1:5" x14ac:dyDescent="0.25">
      <c r="A7">
        <v>5</v>
      </c>
      <c r="B7" t="s">
        <v>9</v>
      </c>
      <c r="C7">
        <v>50</v>
      </c>
      <c r="D7">
        <f t="shared" si="0"/>
        <v>1.1000000000000001</v>
      </c>
      <c r="E7">
        <f t="shared" si="1"/>
        <v>0.8</v>
      </c>
    </row>
    <row r="8" spans="1:5" x14ac:dyDescent="0.25">
      <c r="A8">
        <v>6</v>
      </c>
      <c r="B8" t="s">
        <v>10</v>
      </c>
      <c r="C8">
        <v>50</v>
      </c>
      <c r="D8">
        <f t="shared" si="0"/>
        <v>1.1000000000000001</v>
      </c>
      <c r="E8">
        <f t="shared" si="1"/>
        <v>0.8</v>
      </c>
    </row>
    <row r="9" spans="1:5" x14ac:dyDescent="0.25">
      <c r="A9">
        <v>7</v>
      </c>
      <c r="B9" t="s">
        <v>11</v>
      </c>
      <c r="C9">
        <v>40</v>
      </c>
      <c r="D9">
        <f t="shared" si="0"/>
        <v>1</v>
      </c>
      <c r="E9">
        <f t="shared" si="1"/>
        <v>0.8</v>
      </c>
    </row>
    <row r="10" spans="1:5" x14ac:dyDescent="0.25">
      <c r="A10">
        <v>8</v>
      </c>
      <c r="B10" t="s">
        <v>12</v>
      </c>
      <c r="C10">
        <v>40</v>
      </c>
      <c r="D10">
        <f t="shared" si="0"/>
        <v>1</v>
      </c>
      <c r="E10">
        <f t="shared" si="1"/>
        <v>0.8</v>
      </c>
    </row>
    <row r="11" spans="1:5" x14ac:dyDescent="0.25">
      <c r="A11">
        <v>9</v>
      </c>
      <c r="B11" t="s">
        <v>13</v>
      </c>
      <c r="C11">
        <v>50</v>
      </c>
      <c r="D11">
        <f t="shared" si="0"/>
        <v>1.1000000000000001</v>
      </c>
      <c r="E11">
        <f t="shared" si="1"/>
        <v>0.8</v>
      </c>
    </row>
    <row r="12" spans="1:5" x14ac:dyDescent="0.25">
      <c r="A12">
        <v>10</v>
      </c>
      <c r="B12" t="s">
        <v>14</v>
      </c>
      <c r="C12">
        <v>50</v>
      </c>
      <c r="D12">
        <f t="shared" si="0"/>
        <v>1.1000000000000001</v>
      </c>
      <c r="E12">
        <f t="shared" si="1"/>
        <v>0.8</v>
      </c>
    </row>
    <row r="13" spans="1:5" x14ac:dyDescent="0.25">
      <c r="A13">
        <v>11</v>
      </c>
      <c r="B13" t="s">
        <v>15</v>
      </c>
      <c r="C13">
        <v>50</v>
      </c>
      <c r="D13">
        <f t="shared" si="0"/>
        <v>1.1000000000000001</v>
      </c>
      <c r="E13">
        <f t="shared" si="1"/>
        <v>0.8</v>
      </c>
    </row>
    <row r="14" spans="1:5" x14ac:dyDescent="0.25">
      <c r="A14">
        <v>12</v>
      </c>
      <c r="B14" t="s">
        <v>16</v>
      </c>
      <c r="C14">
        <v>50</v>
      </c>
      <c r="D14">
        <f t="shared" si="0"/>
        <v>1.1000000000000001</v>
      </c>
      <c r="E14">
        <f t="shared" si="1"/>
        <v>0.8</v>
      </c>
    </row>
    <row r="15" spans="1:5" x14ac:dyDescent="0.25">
      <c r="A15">
        <v>13</v>
      </c>
      <c r="B15" t="s">
        <v>17</v>
      </c>
      <c r="C15">
        <v>50</v>
      </c>
      <c r="D15">
        <f t="shared" si="0"/>
        <v>1.1000000000000001</v>
      </c>
      <c r="E15">
        <f t="shared" si="1"/>
        <v>0.8</v>
      </c>
    </row>
    <row r="16" spans="1:5" x14ac:dyDescent="0.25">
      <c r="A16">
        <v>14</v>
      </c>
      <c r="B16" t="s">
        <v>18</v>
      </c>
      <c r="C16">
        <v>50</v>
      </c>
      <c r="D16">
        <f t="shared" si="0"/>
        <v>1.1000000000000001</v>
      </c>
      <c r="E16">
        <f t="shared" si="1"/>
        <v>0.8</v>
      </c>
    </row>
    <row r="17" spans="1:5" x14ac:dyDescent="0.25">
      <c r="A17">
        <v>15</v>
      </c>
      <c r="B17" t="s">
        <v>19</v>
      </c>
      <c r="C17">
        <v>50</v>
      </c>
      <c r="D17">
        <f t="shared" si="0"/>
        <v>1.1000000000000001</v>
      </c>
      <c r="E17">
        <f t="shared" si="1"/>
        <v>0.8</v>
      </c>
    </row>
    <row r="18" spans="1:5" x14ac:dyDescent="0.25">
      <c r="A18">
        <v>16</v>
      </c>
      <c r="B18" t="s">
        <v>20</v>
      </c>
      <c r="C18">
        <v>50</v>
      </c>
      <c r="D18">
        <f t="shared" si="0"/>
        <v>1.1000000000000001</v>
      </c>
      <c r="E18">
        <f t="shared" si="1"/>
        <v>0.8</v>
      </c>
    </row>
    <row r="19" spans="1:5" x14ac:dyDescent="0.25">
      <c r="A19">
        <v>17</v>
      </c>
      <c r="B19" t="s">
        <v>21</v>
      </c>
      <c r="C19">
        <v>50</v>
      </c>
      <c r="D19">
        <f t="shared" si="0"/>
        <v>1.1000000000000001</v>
      </c>
      <c r="E19">
        <f t="shared" si="1"/>
        <v>0.8</v>
      </c>
    </row>
    <row r="20" spans="1:5" x14ac:dyDescent="0.25">
      <c r="A20">
        <v>18</v>
      </c>
      <c r="B20" t="s">
        <v>22</v>
      </c>
      <c r="C20">
        <v>50</v>
      </c>
      <c r="D20">
        <f t="shared" si="0"/>
        <v>1.1000000000000001</v>
      </c>
      <c r="E20">
        <f t="shared" si="1"/>
        <v>0.8</v>
      </c>
    </row>
    <row r="21" spans="1:5" x14ac:dyDescent="0.25">
      <c r="A21">
        <v>19</v>
      </c>
      <c r="B21" t="s">
        <v>23</v>
      </c>
      <c r="C21">
        <v>50</v>
      </c>
      <c r="D21">
        <f t="shared" si="0"/>
        <v>1.1000000000000001</v>
      </c>
      <c r="E21">
        <f t="shared" si="1"/>
        <v>0.8</v>
      </c>
    </row>
    <row r="22" spans="1:5" x14ac:dyDescent="0.25">
      <c r="A22">
        <v>20</v>
      </c>
      <c r="B22" t="s">
        <v>24</v>
      </c>
      <c r="C22">
        <v>50</v>
      </c>
      <c r="D22">
        <f t="shared" si="0"/>
        <v>1.1000000000000001</v>
      </c>
      <c r="E22">
        <f t="shared" si="1"/>
        <v>0.8</v>
      </c>
    </row>
    <row r="23" spans="1:5" x14ac:dyDescent="0.25">
      <c r="A23">
        <v>21</v>
      </c>
      <c r="B23" t="s">
        <v>25</v>
      </c>
      <c r="C23">
        <v>50</v>
      </c>
      <c r="D23">
        <f t="shared" si="0"/>
        <v>1.1000000000000001</v>
      </c>
      <c r="E23">
        <f t="shared" si="1"/>
        <v>0.8</v>
      </c>
    </row>
    <row r="24" spans="1:5" x14ac:dyDescent="0.25">
      <c r="A24">
        <v>22</v>
      </c>
      <c r="B24" t="s">
        <v>26</v>
      </c>
      <c r="C24">
        <v>50</v>
      </c>
      <c r="D24">
        <f t="shared" si="0"/>
        <v>1.1000000000000001</v>
      </c>
      <c r="E24">
        <f t="shared" si="1"/>
        <v>0.8</v>
      </c>
    </row>
    <row r="25" spans="1:5" x14ac:dyDescent="0.25">
      <c r="A25">
        <v>23</v>
      </c>
      <c r="B25" t="s">
        <v>27</v>
      </c>
      <c r="C25">
        <v>50</v>
      </c>
      <c r="D25">
        <f t="shared" si="0"/>
        <v>1.1000000000000001</v>
      </c>
      <c r="E25">
        <f t="shared" si="1"/>
        <v>0.8</v>
      </c>
    </row>
    <row r="26" spans="1:5" x14ac:dyDescent="0.25">
      <c r="A26">
        <v>24</v>
      </c>
      <c r="B26" t="s">
        <v>28</v>
      </c>
      <c r="C26">
        <v>50</v>
      </c>
      <c r="D26">
        <f t="shared" si="0"/>
        <v>1.1000000000000001</v>
      </c>
      <c r="E26">
        <f t="shared" si="1"/>
        <v>0.8</v>
      </c>
    </row>
    <row r="27" spans="1:5" x14ac:dyDescent="0.25">
      <c r="A27">
        <v>25</v>
      </c>
      <c r="B27" t="s">
        <v>29</v>
      </c>
      <c r="C27">
        <v>50</v>
      </c>
      <c r="D27">
        <f t="shared" si="0"/>
        <v>1.1000000000000001</v>
      </c>
      <c r="E27">
        <f t="shared" si="1"/>
        <v>0.8</v>
      </c>
    </row>
    <row r="28" spans="1:5" x14ac:dyDescent="0.25">
      <c r="A28">
        <v>26</v>
      </c>
      <c r="B28" t="s">
        <v>30</v>
      </c>
      <c r="C28">
        <v>50</v>
      </c>
      <c r="D28">
        <f t="shared" si="0"/>
        <v>1.1000000000000001</v>
      </c>
      <c r="E28">
        <f t="shared" si="1"/>
        <v>0.8</v>
      </c>
    </row>
    <row r="29" spans="1:5" x14ac:dyDescent="0.25">
      <c r="A29">
        <v>27</v>
      </c>
      <c r="B29" t="s">
        <v>31</v>
      </c>
      <c r="C29">
        <v>50</v>
      </c>
      <c r="D29">
        <f t="shared" si="0"/>
        <v>1.1000000000000001</v>
      </c>
      <c r="E29">
        <f t="shared" si="1"/>
        <v>0.8</v>
      </c>
    </row>
    <row r="30" spans="1:5" x14ac:dyDescent="0.25">
      <c r="A30">
        <v>28</v>
      </c>
      <c r="B30" t="s">
        <v>32</v>
      </c>
      <c r="C30">
        <v>50</v>
      </c>
      <c r="D30">
        <f t="shared" si="0"/>
        <v>1.1000000000000001</v>
      </c>
      <c r="E30">
        <f t="shared" si="1"/>
        <v>0.8</v>
      </c>
    </row>
    <row r="31" spans="1:5" x14ac:dyDescent="0.25">
      <c r="A31">
        <v>29</v>
      </c>
      <c r="B31" t="s">
        <v>33</v>
      </c>
      <c r="C31">
        <v>50</v>
      </c>
      <c r="D31">
        <f t="shared" si="0"/>
        <v>1.1000000000000001</v>
      </c>
      <c r="E31">
        <f t="shared" si="1"/>
        <v>0.8</v>
      </c>
    </row>
    <row r="32" spans="1:5" x14ac:dyDescent="0.25">
      <c r="A32">
        <v>30</v>
      </c>
      <c r="B32" t="s">
        <v>34</v>
      </c>
      <c r="C32">
        <v>50</v>
      </c>
      <c r="D32">
        <f t="shared" si="0"/>
        <v>1.1000000000000001</v>
      </c>
      <c r="E32">
        <f t="shared" si="1"/>
        <v>0.8</v>
      </c>
    </row>
    <row r="33" spans="1:5" x14ac:dyDescent="0.25">
      <c r="A33">
        <v>31</v>
      </c>
      <c r="B33" t="s">
        <v>35</v>
      </c>
      <c r="C33">
        <v>40</v>
      </c>
      <c r="D33">
        <f t="shared" si="0"/>
        <v>1</v>
      </c>
      <c r="E33">
        <f t="shared" si="1"/>
        <v>0.8</v>
      </c>
    </row>
    <row r="34" spans="1:5" x14ac:dyDescent="0.25">
      <c r="A34">
        <v>32</v>
      </c>
      <c r="B34" t="s">
        <v>36</v>
      </c>
      <c r="C34">
        <v>40</v>
      </c>
      <c r="D34">
        <f t="shared" si="0"/>
        <v>1</v>
      </c>
      <c r="E34">
        <f t="shared" si="1"/>
        <v>0.8</v>
      </c>
    </row>
    <row r="35" spans="1:5" x14ac:dyDescent="0.25">
      <c r="A35">
        <v>33</v>
      </c>
      <c r="B35" t="s">
        <v>37</v>
      </c>
      <c r="C35">
        <v>50</v>
      </c>
      <c r="D35">
        <f t="shared" si="0"/>
        <v>1.1000000000000001</v>
      </c>
      <c r="E35">
        <f t="shared" si="1"/>
        <v>0.8</v>
      </c>
    </row>
    <row r="36" spans="1:5" x14ac:dyDescent="0.25">
      <c r="A36">
        <v>34</v>
      </c>
      <c r="B36" t="s">
        <v>38</v>
      </c>
      <c r="C36">
        <v>50</v>
      </c>
      <c r="D36">
        <f t="shared" si="0"/>
        <v>1.1000000000000001</v>
      </c>
      <c r="E36">
        <f t="shared" si="1"/>
        <v>0.8</v>
      </c>
    </row>
    <row r="37" spans="1:5" x14ac:dyDescent="0.25">
      <c r="A37">
        <v>34</v>
      </c>
      <c r="B37" t="s">
        <v>39</v>
      </c>
      <c r="C37">
        <v>50</v>
      </c>
      <c r="D37">
        <f t="shared" si="0"/>
        <v>1.1000000000000001</v>
      </c>
      <c r="E37">
        <f t="shared" si="1"/>
        <v>0.8</v>
      </c>
    </row>
    <row r="38" spans="1:5" x14ac:dyDescent="0.25">
      <c r="A38">
        <v>35</v>
      </c>
      <c r="B38" t="s">
        <v>40</v>
      </c>
      <c r="C38">
        <v>50</v>
      </c>
      <c r="D38">
        <f t="shared" si="0"/>
        <v>1.1000000000000001</v>
      </c>
      <c r="E38">
        <f t="shared" si="1"/>
        <v>0.8</v>
      </c>
    </row>
    <row r="39" spans="1:5" x14ac:dyDescent="0.25">
      <c r="A39">
        <v>36</v>
      </c>
      <c r="B39" t="s">
        <v>41</v>
      </c>
      <c r="C39">
        <v>50</v>
      </c>
      <c r="D39">
        <f t="shared" si="0"/>
        <v>1.1000000000000001</v>
      </c>
      <c r="E39">
        <f t="shared" si="1"/>
        <v>0.8</v>
      </c>
    </row>
    <row r="40" spans="1:5" x14ac:dyDescent="0.25">
      <c r="A40">
        <v>37</v>
      </c>
      <c r="B40" t="s">
        <v>42</v>
      </c>
      <c r="C40">
        <v>50</v>
      </c>
      <c r="D40">
        <f t="shared" si="0"/>
        <v>1.1000000000000001</v>
      </c>
      <c r="E40">
        <f t="shared" si="1"/>
        <v>0.8</v>
      </c>
    </row>
    <row r="41" spans="1:5" x14ac:dyDescent="0.25">
      <c r="A41">
        <v>38</v>
      </c>
      <c r="B41" t="s">
        <v>43</v>
      </c>
      <c r="C41">
        <v>50</v>
      </c>
      <c r="D41">
        <f t="shared" si="0"/>
        <v>1.1000000000000001</v>
      </c>
      <c r="E41">
        <f t="shared" si="1"/>
        <v>0.8</v>
      </c>
    </row>
    <row r="42" spans="1:5" x14ac:dyDescent="0.25">
      <c r="A42">
        <v>39</v>
      </c>
      <c r="B42" t="s">
        <v>44</v>
      </c>
      <c r="C42">
        <v>50</v>
      </c>
      <c r="D42">
        <f t="shared" si="0"/>
        <v>1.1000000000000001</v>
      </c>
      <c r="E42">
        <f t="shared" si="1"/>
        <v>0.8</v>
      </c>
    </row>
    <row r="43" spans="1:5" x14ac:dyDescent="0.25">
      <c r="A43">
        <v>40</v>
      </c>
      <c r="B43" t="s">
        <v>45</v>
      </c>
      <c r="C43">
        <v>50</v>
      </c>
      <c r="D43">
        <f t="shared" si="0"/>
        <v>1.1000000000000001</v>
      </c>
      <c r="E43">
        <f t="shared" si="1"/>
        <v>0.8</v>
      </c>
    </row>
    <row r="44" spans="1:5" x14ac:dyDescent="0.25">
      <c r="A44">
        <v>41</v>
      </c>
      <c r="B44" t="s">
        <v>46</v>
      </c>
      <c r="C44">
        <v>50</v>
      </c>
      <c r="D44">
        <f t="shared" si="0"/>
        <v>1.1000000000000001</v>
      </c>
      <c r="E44">
        <f t="shared" si="1"/>
        <v>0.8</v>
      </c>
    </row>
    <row r="45" spans="1:5" x14ac:dyDescent="0.25">
      <c r="A45">
        <v>42</v>
      </c>
      <c r="B45" t="s">
        <v>47</v>
      </c>
      <c r="C45">
        <v>50</v>
      </c>
      <c r="D45">
        <f t="shared" si="0"/>
        <v>1.1000000000000001</v>
      </c>
      <c r="E45">
        <f t="shared" si="1"/>
        <v>0.8</v>
      </c>
    </row>
    <row r="46" spans="1:5" x14ac:dyDescent="0.25">
      <c r="A46">
        <v>43</v>
      </c>
      <c r="B46" t="s">
        <v>48</v>
      </c>
      <c r="C46">
        <v>50</v>
      </c>
      <c r="D46">
        <f t="shared" si="0"/>
        <v>1.1000000000000001</v>
      </c>
      <c r="E46">
        <f t="shared" si="1"/>
        <v>0.8</v>
      </c>
    </row>
    <row r="47" spans="1:5" x14ac:dyDescent="0.25">
      <c r="A47">
        <v>44</v>
      </c>
      <c r="B47" t="s">
        <v>49</v>
      </c>
      <c r="C47">
        <v>50</v>
      </c>
      <c r="D47">
        <f t="shared" si="0"/>
        <v>1.1000000000000001</v>
      </c>
      <c r="E47">
        <f t="shared" si="1"/>
        <v>0.8</v>
      </c>
    </row>
    <row r="48" spans="1:5" x14ac:dyDescent="0.25">
      <c r="A48">
        <v>45</v>
      </c>
      <c r="B48" t="s">
        <v>50</v>
      </c>
      <c r="C48">
        <v>50</v>
      </c>
      <c r="D48">
        <f t="shared" si="0"/>
        <v>1.1000000000000001</v>
      </c>
      <c r="E48">
        <f t="shared" si="1"/>
        <v>0.8</v>
      </c>
    </row>
    <row r="49" spans="1:5" x14ac:dyDescent="0.25">
      <c r="A49">
        <v>46</v>
      </c>
      <c r="B49" t="s">
        <v>51</v>
      </c>
      <c r="C49">
        <v>50</v>
      </c>
      <c r="D49">
        <f t="shared" si="0"/>
        <v>1.1000000000000001</v>
      </c>
      <c r="E49">
        <f t="shared" si="1"/>
        <v>0.8</v>
      </c>
    </row>
    <row r="50" spans="1:5" x14ac:dyDescent="0.25">
      <c r="A50">
        <v>47</v>
      </c>
      <c r="B50" t="s">
        <v>52</v>
      </c>
      <c r="C50">
        <v>50</v>
      </c>
      <c r="D50">
        <f t="shared" si="0"/>
        <v>1.1000000000000001</v>
      </c>
      <c r="E50">
        <f t="shared" si="1"/>
        <v>0.8</v>
      </c>
    </row>
    <row r="51" spans="1:5" x14ac:dyDescent="0.25">
      <c r="A51">
        <v>48</v>
      </c>
      <c r="B51" t="s">
        <v>53</v>
      </c>
      <c r="C51">
        <v>50</v>
      </c>
      <c r="D51">
        <f t="shared" si="0"/>
        <v>1.1000000000000001</v>
      </c>
      <c r="E51">
        <f t="shared" si="1"/>
        <v>0.8</v>
      </c>
    </row>
    <row r="52" spans="1:5" x14ac:dyDescent="0.25">
      <c r="A52">
        <v>49</v>
      </c>
      <c r="B52" t="s">
        <v>54</v>
      </c>
      <c r="C52">
        <v>50</v>
      </c>
      <c r="D52">
        <f t="shared" si="0"/>
        <v>1.1000000000000001</v>
      </c>
      <c r="E52">
        <f>ROUND(IF(C52&gt;35,1.2,IF(C52&gt;=30,1.1,1))*2/3,2)</f>
        <v>0.8</v>
      </c>
    </row>
    <row r="53" spans="1:5" x14ac:dyDescent="0.25">
      <c r="A53">
        <v>50</v>
      </c>
      <c r="B53" t="s">
        <v>55</v>
      </c>
      <c r="C53">
        <v>50</v>
      </c>
      <c r="D53">
        <f t="shared" si="0"/>
        <v>1.1000000000000001</v>
      </c>
      <c r="E53">
        <f>ROUND(IF(C53&gt;35,1.2,IF(C53&gt;=30,1.1,1))*2/3,2)</f>
        <v>0.8</v>
      </c>
    </row>
    <row r="54" spans="1:5" x14ac:dyDescent="0.25">
      <c r="A54">
        <v>51</v>
      </c>
      <c r="B54" t="s">
        <v>56</v>
      </c>
      <c r="C54">
        <v>50</v>
      </c>
      <c r="D54">
        <f t="shared" si="0"/>
        <v>1.1000000000000001</v>
      </c>
      <c r="E54">
        <f>ROUND(IF(C54&gt;35,1.2,IF(C54&gt;=30,1.1,1))*2/3,2)</f>
        <v>0.8</v>
      </c>
    </row>
    <row r="55" spans="1:5" x14ac:dyDescent="0.25">
      <c r="A55">
        <v>52</v>
      </c>
      <c r="B55" t="s">
        <v>57</v>
      </c>
      <c r="C55">
        <v>50</v>
      </c>
      <c r="D55">
        <f t="shared" si="0"/>
        <v>1.1000000000000001</v>
      </c>
      <c r="E55">
        <f t="shared" si="1"/>
        <v>0.8</v>
      </c>
    </row>
    <row r="56" spans="1:5" x14ac:dyDescent="0.25">
      <c r="A56">
        <v>53</v>
      </c>
      <c r="B56" t="s">
        <v>58</v>
      </c>
      <c r="C56">
        <v>50</v>
      </c>
      <c r="D56">
        <f t="shared" si="0"/>
        <v>1.1000000000000001</v>
      </c>
      <c r="E56">
        <f t="shared" si="1"/>
        <v>0.8</v>
      </c>
    </row>
    <row r="57" spans="1:5" x14ac:dyDescent="0.25">
      <c r="A57">
        <v>54</v>
      </c>
      <c r="B57" t="s">
        <v>59</v>
      </c>
      <c r="C57">
        <v>50</v>
      </c>
      <c r="D57">
        <f t="shared" si="0"/>
        <v>1.1000000000000001</v>
      </c>
      <c r="E57">
        <f t="shared" si="1"/>
        <v>0.8</v>
      </c>
    </row>
    <row r="58" spans="1:5" x14ac:dyDescent="0.25">
      <c r="A58">
        <v>55</v>
      </c>
      <c r="B58" t="s">
        <v>60</v>
      </c>
      <c r="C58">
        <v>50</v>
      </c>
      <c r="D58">
        <f t="shared" si="0"/>
        <v>1.1000000000000001</v>
      </c>
      <c r="E58">
        <f t="shared" si="1"/>
        <v>0.8</v>
      </c>
    </row>
    <row r="59" spans="1:5" x14ac:dyDescent="0.25">
      <c r="A59">
        <v>56</v>
      </c>
      <c r="B59" t="s">
        <v>61</v>
      </c>
      <c r="C59">
        <v>50</v>
      </c>
      <c r="D59">
        <f t="shared" si="0"/>
        <v>1.1000000000000001</v>
      </c>
      <c r="E59">
        <f t="shared" si="1"/>
        <v>0.8</v>
      </c>
    </row>
    <row r="60" spans="1:5" x14ac:dyDescent="0.25">
      <c r="A60">
        <v>57</v>
      </c>
      <c r="B60" t="s">
        <v>62</v>
      </c>
      <c r="C60">
        <v>50</v>
      </c>
      <c r="D60">
        <f t="shared" si="0"/>
        <v>1.1000000000000001</v>
      </c>
      <c r="E60">
        <f t="shared" si="1"/>
        <v>0.8</v>
      </c>
    </row>
    <row r="61" spans="1:5" x14ac:dyDescent="0.25">
      <c r="A61">
        <v>58</v>
      </c>
      <c r="B61" t="s">
        <v>63</v>
      </c>
      <c r="C61">
        <v>50</v>
      </c>
      <c r="D61">
        <f t="shared" si="0"/>
        <v>1.1000000000000001</v>
      </c>
      <c r="E61">
        <f t="shared" si="1"/>
        <v>0.8</v>
      </c>
    </row>
    <row r="62" spans="1:5" x14ac:dyDescent="0.25">
      <c r="A62">
        <v>59</v>
      </c>
      <c r="B62" t="s">
        <v>64</v>
      </c>
      <c r="C62">
        <v>50</v>
      </c>
      <c r="D62">
        <f t="shared" si="0"/>
        <v>1.1000000000000001</v>
      </c>
      <c r="E62">
        <f t="shared" si="1"/>
        <v>0.8</v>
      </c>
    </row>
    <row r="63" spans="1:5" x14ac:dyDescent="0.25">
      <c r="A63">
        <v>60</v>
      </c>
      <c r="B63" t="s">
        <v>65</v>
      </c>
      <c r="C63">
        <v>50</v>
      </c>
      <c r="D63">
        <f t="shared" si="0"/>
        <v>1.1000000000000001</v>
      </c>
      <c r="E63">
        <f t="shared" si="1"/>
        <v>0.8</v>
      </c>
    </row>
    <row r="64" spans="1:5" x14ac:dyDescent="0.25">
      <c r="A64">
        <v>61</v>
      </c>
      <c r="B64" t="s">
        <v>66</v>
      </c>
      <c r="C64">
        <v>50</v>
      </c>
      <c r="D64">
        <f t="shared" si="0"/>
        <v>1.1000000000000001</v>
      </c>
      <c r="E64">
        <f t="shared" si="1"/>
        <v>0.8</v>
      </c>
    </row>
    <row r="65" spans="1:5" x14ac:dyDescent="0.25">
      <c r="A65">
        <v>62</v>
      </c>
      <c r="B65" t="s">
        <v>67</v>
      </c>
      <c r="C65">
        <v>50</v>
      </c>
      <c r="D65">
        <f t="shared" si="0"/>
        <v>1.1000000000000001</v>
      </c>
      <c r="E65">
        <f t="shared" si="1"/>
        <v>0.8</v>
      </c>
    </row>
    <row r="66" spans="1:5" x14ac:dyDescent="0.25">
      <c r="A66">
        <v>63</v>
      </c>
      <c r="B66" t="s">
        <v>68</v>
      </c>
      <c r="C66">
        <v>50</v>
      </c>
      <c r="D66">
        <f t="shared" si="0"/>
        <v>1.1000000000000001</v>
      </c>
      <c r="E66">
        <f t="shared" si="1"/>
        <v>0.8</v>
      </c>
    </row>
    <row r="67" spans="1:5" x14ac:dyDescent="0.25">
      <c r="A67">
        <v>64</v>
      </c>
      <c r="B67" t="s">
        <v>69</v>
      </c>
      <c r="C67">
        <v>50</v>
      </c>
      <c r="D67">
        <f t="shared" si="0"/>
        <v>1.1000000000000001</v>
      </c>
      <c r="E67">
        <f t="shared" si="1"/>
        <v>0.8</v>
      </c>
    </row>
    <row r="68" spans="1:5" x14ac:dyDescent="0.25">
      <c r="A68">
        <v>65</v>
      </c>
      <c r="B68" t="s">
        <v>70</v>
      </c>
      <c r="C68">
        <v>50</v>
      </c>
      <c r="D68">
        <f t="shared" si="0"/>
        <v>1.1000000000000001</v>
      </c>
      <c r="E68">
        <f t="shared" si="1"/>
        <v>0.8</v>
      </c>
    </row>
    <row r="69" spans="1:5" x14ac:dyDescent="0.25">
      <c r="A69">
        <v>66</v>
      </c>
      <c r="B69" t="s">
        <v>71</v>
      </c>
      <c r="C69">
        <v>50</v>
      </c>
      <c r="D69">
        <f t="shared" si="0"/>
        <v>1.1000000000000001</v>
      </c>
      <c r="E69">
        <f t="shared" si="1"/>
        <v>0.8</v>
      </c>
    </row>
    <row r="70" spans="1:5" x14ac:dyDescent="0.25">
      <c r="A70">
        <v>67</v>
      </c>
      <c r="B70" t="s">
        <v>72</v>
      </c>
      <c r="C70">
        <v>50</v>
      </c>
      <c r="D70">
        <f t="shared" si="0"/>
        <v>1.1000000000000001</v>
      </c>
      <c r="E70">
        <f t="shared" si="1"/>
        <v>0.8</v>
      </c>
    </row>
    <row r="71" spans="1:5" x14ac:dyDescent="0.25">
      <c r="A71">
        <v>68</v>
      </c>
      <c r="B71" t="s">
        <v>73</v>
      </c>
      <c r="C71">
        <v>50</v>
      </c>
      <c r="D71">
        <f t="shared" si="0"/>
        <v>1.1000000000000001</v>
      </c>
      <c r="E71">
        <f t="shared" si="1"/>
        <v>0.8</v>
      </c>
    </row>
    <row r="72" spans="1:5" x14ac:dyDescent="0.25">
      <c r="A72">
        <v>69</v>
      </c>
      <c r="B72" t="s">
        <v>74</v>
      </c>
      <c r="C72">
        <v>50</v>
      </c>
      <c r="D72">
        <f t="shared" si="0"/>
        <v>1.1000000000000001</v>
      </c>
      <c r="E72">
        <f t="shared" si="1"/>
        <v>0.8</v>
      </c>
    </row>
    <row r="73" spans="1:5" x14ac:dyDescent="0.25">
      <c r="A73">
        <v>70</v>
      </c>
      <c r="B73" t="s">
        <v>75</v>
      </c>
      <c r="C73">
        <v>50</v>
      </c>
      <c r="D73">
        <f t="shared" si="0"/>
        <v>1.1000000000000001</v>
      </c>
      <c r="E73">
        <f t="shared" si="1"/>
        <v>0.8</v>
      </c>
    </row>
    <row r="74" spans="1:5" x14ac:dyDescent="0.25">
      <c r="A74">
        <v>71</v>
      </c>
      <c r="B74" t="s">
        <v>76</v>
      </c>
      <c r="C74">
        <v>50</v>
      </c>
      <c r="D74">
        <f t="shared" si="0"/>
        <v>1.1000000000000001</v>
      </c>
      <c r="E74">
        <f t="shared" si="1"/>
        <v>0.8</v>
      </c>
    </row>
    <row r="75" spans="1:5" x14ac:dyDescent="0.25">
      <c r="A75">
        <v>72</v>
      </c>
      <c r="B75" t="s">
        <v>77</v>
      </c>
      <c r="C75">
        <v>50</v>
      </c>
      <c r="D75">
        <f t="shared" si="0"/>
        <v>1.1000000000000001</v>
      </c>
      <c r="E75">
        <f t="shared" si="1"/>
        <v>0.8</v>
      </c>
    </row>
    <row r="76" spans="1:5" x14ac:dyDescent="0.25">
      <c r="A76">
        <v>73</v>
      </c>
      <c r="B76" t="s">
        <v>78</v>
      </c>
      <c r="C76">
        <v>50</v>
      </c>
      <c r="D76">
        <f t="shared" si="0"/>
        <v>1.1000000000000001</v>
      </c>
      <c r="E76">
        <f t="shared" si="1"/>
        <v>0.8</v>
      </c>
    </row>
    <row r="77" spans="1:5" x14ac:dyDescent="0.25">
      <c r="A77">
        <v>74</v>
      </c>
      <c r="B77" t="s">
        <v>79</v>
      </c>
      <c r="C77">
        <v>50</v>
      </c>
      <c r="D77">
        <f t="shared" si="0"/>
        <v>1.1000000000000001</v>
      </c>
      <c r="E77">
        <f t="shared" si="1"/>
        <v>0.8</v>
      </c>
    </row>
    <row r="78" spans="1:5" x14ac:dyDescent="0.25">
      <c r="A78">
        <v>75</v>
      </c>
      <c r="B78" t="s">
        <v>80</v>
      </c>
      <c r="C78">
        <v>50</v>
      </c>
      <c r="D78">
        <f t="shared" si="0"/>
        <v>1.1000000000000001</v>
      </c>
      <c r="E78">
        <f t="shared" si="1"/>
        <v>0.8</v>
      </c>
    </row>
    <row r="79" spans="1:5" x14ac:dyDescent="0.25">
      <c r="A79">
        <v>76</v>
      </c>
      <c r="B79" t="s">
        <v>81</v>
      </c>
      <c r="C79">
        <v>50</v>
      </c>
      <c r="D79">
        <f t="shared" si="0"/>
        <v>1.1000000000000001</v>
      </c>
      <c r="E79">
        <f t="shared" si="1"/>
        <v>0.8</v>
      </c>
    </row>
    <row r="80" spans="1:5" x14ac:dyDescent="0.25">
      <c r="A80">
        <v>77</v>
      </c>
      <c r="B80" t="s">
        <v>82</v>
      </c>
      <c r="C80">
        <v>50</v>
      </c>
      <c r="D80">
        <f t="shared" si="0"/>
        <v>1.1000000000000001</v>
      </c>
      <c r="E80">
        <f t="shared" si="1"/>
        <v>0.8</v>
      </c>
    </row>
    <row r="81" spans="1:5" x14ac:dyDescent="0.25">
      <c r="A81">
        <v>78</v>
      </c>
      <c r="B81" t="s">
        <v>83</v>
      </c>
      <c r="C81">
        <v>50</v>
      </c>
      <c r="D81">
        <f t="shared" si="0"/>
        <v>1.1000000000000001</v>
      </c>
      <c r="E81">
        <f t="shared" si="1"/>
        <v>0.8</v>
      </c>
    </row>
    <row r="82" spans="1:5" x14ac:dyDescent="0.25">
      <c r="A82">
        <v>79</v>
      </c>
      <c r="B82" t="s">
        <v>84</v>
      </c>
      <c r="C82">
        <v>50</v>
      </c>
      <c r="D82">
        <f t="shared" si="0"/>
        <v>1.1000000000000001</v>
      </c>
      <c r="E82">
        <f t="shared" si="1"/>
        <v>0.8</v>
      </c>
    </row>
    <row r="83" spans="1:5" x14ac:dyDescent="0.25">
      <c r="A83">
        <v>80</v>
      </c>
      <c r="B83" t="s">
        <v>85</v>
      </c>
      <c r="C83">
        <v>50</v>
      </c>
      <c r="D83">
        <f t="shared" si="0"/>
        <v>1.1000000000000001</v>
      </c>
      <c r="E83">
        <f t="shared" si="1"/>
        <v>0.8</v>
      </c>
    </row>
    <row r="84" spans="1:5" x14ac:dyDescent="0.25">
      <c r="A84">
        <v>81</v>
      </c>
      <c r="B84" t="s">
        <v>86</v>
      </c>
      <c r="C84">
        <v>50</v>
      </c>
      <c r="D84">
        <f t="shared" si="0"/>
        <v>1.1000000000000001</v>
      </c>
      <c r="E84">
        <f t="shared" si="1"/>
        <v>0.8</v>
      </c>
    </row>
    <row r="85" spans="1:5" x14ac:dyDescent="0.25">
      <c r="A85">
        <v>82</v>
      </c>
      <c r="B85" t="s">
        <v>87</v>
      </c>
      <c r="C85">
        <v>50</v>
      </c>
      <c r="D85">
        <f t="shared" si="0"/>
        <v>1.1000000000000001</v>
      </c>
      <c r="E85">
        <f t="shared" si="1"/>
        <v>0.8</v>
      </c>
    </row>
    <row r="86" spans="1:5" x14ac:dyDescent="0.25">
      <c r="A86">
        <v>83</v>
      </c>
      <c r="B86" t="s">
        <v>88</v>
      </c>
      <c r="C86">
        <v>50</v>
      </c>
      <c r="D86">
        <f t="shared" si="0"/>
        <v>1.1000000000000001</v>
      </c>
      <c r="E86">
        <f t="shared" si="1"/>
        <v>0.8</v>
      </c>
    </row>
    <row r="87" spans="1:5" x14ac:dyDescent="0.25">
      <c r="A87">
        <v>84</v>
      </c>
      <c r="B87" t="s">
        <v>89</v>
      </c>
      <c r="C87">
        <v>50</v>
      </c>
      <c r="D87">
        <f t="shared" si="0"/>
        <v>1.1000000000000001</v>
      </c>
      <c r="E87">
        <f t="shared" si="1"/>
        <v>0.8</v>
      </c>
    </row>
    <row r="88" spans="1:5" x14ac:dyDescent="0.25">
      <c r="A88">
        <v>85</v>
      </c>
      <c r="B88" t="s">
        <v>90</v>
      </c>
      <c r="C88">
        <v>50</v>
      </c>
      <c r="D88">
        <f t="shared" si="0"/>
        <v>1.1000000000000001</v>
      </c>
      <c r="E88">
        <f t="shared" si="1"/>
        <v>0.8</v>
      </c>
    </row>
    <row r="89" spans="1:5" x14ac:dyDescent="0.25">
      <c r="A89">
        <v>86</v>
      </c>
      <c r="B89" t="s">
        <v>91</v>
      </c>
      <c r="C89">
        <v>50</v>
      </c>
      <c r="D89">
        <f t="shared" si="0"/>
        <v>1.1000000000000001</v>
      </c>
      <c r="E89">
        <f t="shared" si="1"/>
        <v>0.8</v>
      </c>
    </row>
    <row r="90" spans="1:5" x14ac:dyDescent="0.25">
      <c r="A90">
        <v>87</v>
      </c>
      <c r="B90" t="s">
        <v>92</v>
      </c>
      <c r="C90">
        <v>50</v>
      </c>
      <c r="D90">
        <f t="shared" si="0"/>
        <v>1.1000000000000001</v>
      </c>
      <c r="E90">
        <f t="shared" si="1"/>
        <v>0.8</v>
      </c>
    </row>
    <row r="91" spans="1:5" x14ac:dyDescent="0.25">
      <c r="A91">
        <v>88</v>
      </c>
      <c r="B91" t="s">
        <v>93</v>
      </c>
      <c r="C91">
        <v>50</v>
      </c>
      <c r="D91">
        <f t="shared" si="0"/>
        <v>1.1000000000000001</v>
      </c>
      <c r="E91">
        <f t="shared" si="1"/>
        <v>0.8</v>
      </c>
    </row>
    <row r="92" spans="1:5" x14ac:dyDescent="0.25">
      <c r="A92">
        <v>89</v>
      </c>
      <c r="B92" t="s">
        <v>94</v>
      </c>
      <c r="C92">
        <v>50</v>
      </c>
      <c r="D92">
        <f t="shared" si="0"/>
        <v>1.1000000000000001</v>
      </c>
      <c r="E92">
        <f t="shared" si="1"/>
        <v>0.8</v>
      </c>
    </row>
    <row r="93" spans="1:5" x14ac:dyDescent="0.25">
      <c r="A93">
        <v>90</v>
      </c>
      <c r="B93" t="s">
        <v>95</v>
      </c>
      <c r="C93">
        <v>50</v>
      </c>
      <c r="D93">
        <f t="shared" si="0"/>
        <v>1.1000000000000001</v>
      </c>
      <c r="E93">
        <f t="shared" si="1"/>
        <v>0.8</v>
      </c>
    </row>
    <row r="94" spans="1:5" x14ac:dyDescent="0.25">
      <c r="A94">
        <v>91</v>
      </c>
      <c r="B94" t="s">
        <v>96</v>
      </c>
      <c r="C94">
        <v>50</v>
      </c>
      <c r="D94">
        <f t="shared" si="0"/>
        <v>1.1000000000000001</v>
      </c>
      <c r="E94">
        <f t="shared" si="1"/>
        <v>0.8</v>
      </c>
    </row>
    <row r="95" spans="1:5" x14ac:dyDescent="0.25">
      <c r="A95">
        <v>92</v>
      </c>
      <c r="B95" t="s">
        <v>97</v>
      </c>
      <c r="C95">
        <v>50</v>
      </c>
      <c r="D95">
        <f t="shared" si="0"/>
        <v>1.1000000000000001</v>
      </c>
      <c r="E95">
        <f t="shared" si="1"/>
        <v>0.8</v>
      </c>
    </row>
    <row r="96" spans="1:5" x14ac:dyDescent="0.25">
      <c r="A96">
        <v>93</v>
      </c>
      <c r="B96" t="s">
        <v>98</v>
      </c>
      <c r="C96">
        <v>50</v>
      </c>
      <c r="D96">
        <f t="shared" si="0"/>
        <v>1.1000000000000001</v>
      </c>
      <c r="E96">
        <f t="shared" si="1"/>
        <v>0.8</v>
      </c>
    </row>
    <row r="97" spans="1:5" x14ac:dyDescent="0.25">
      <c r="A97">
        <v>94</v>
      </c>
      <c r="B97" t="s">
        <v>99</v>
      </c>
      <c r="C97">
        <v>50</v>
      </c>
      <c r="D97">
        <f t="shared" si="0"/>
        <v>1.1000000000000001</v>
      </c>
      <c r="E97">
        <f t="shared" si="1"/>
        <v>0.8</v>
      </c>
    </row>
    <row r="98" spans="1:5" x14ac:dyDescent="0.25">
      <c r="A98">
        <v>95</v>
      </c>
      <c r="B98" t="s">
        <v>100</v>
      </c>
      <c r="C98">
        <v>50</v>
      </c>
      <c r="D98">
        <f t="shared" si="0"/>
        <v>1.1000000000000001</v>
      </c>
      <c r="E98">
        <f t="shared" si="1"/>
        <v>0.8</v>
      </c>
    </row>
    <row r="99" spans="1:5" x14ac:dyDescent="0.25">
      <c r="A99">
        <v>96</v>
      </c>
      <c r="B99" t="s">
        <v>101</v>
      </c>
      <c r="C99">
        <v>50</v>
      </c>
      <c r="D99">
        <f t="shared" si="0"/>
        <v>1.1000000000000001</v>
      </c>
      <c r="E99">
        <f t="shared" si="1"/>
        <v>0.8</v>
      </c>
    </row>
    <row r="100" spans="1:5" x14ac:dyDescent="0.25">
      <c r="A100">
        <v>97</v>
      </c>
      <c r="B100" t="s">
        <v>102</v>
      </c>
      <c r="C100">
        <v>50</v>
      </c>
      <c r="D100">
        <f t="shared" si="0"/>
        <v>1.1000000000000001</v>
      </c>
      <c r="E100">
        <f t="shared" si="1"/>
        <v>0.8</v>
      </c>
    </row>
    <row r="101" spans="1:5" x14ac:dyDescent="0.25">
      <c r="A101">
        <v>98</v>
      </c>
      <c r="B101" t="s">
        <v>103</v>
      </c>
      <c r="C101">
        <v>50</v>
      </c>
      <c r="D101">
        <f t="shared" si="0"/>
        <v>1.1000000000000001</v>
      </c>
      <c r="E101">
        <f t="shared" si="1"/>
        <v>0.8</v>
      </c>
    </row>
    <row r="102" spans="1:5" x14ac:dyDescent="0.25">
      <c r="A102">
        <v>99</v>
      </c>
      <c r="B102" t="s">
        <v>104</v>
      </c>
      <c r="C102">
        <v>50</v>
      </c>
      <c r="D102">
        <f t="shared" si="0"/>
        <v>1.1000000000000001</v>
      </c>
      <c r="E102">
        <f t="shared" si="1"/>
        <v>0.8</v>
      </c>
    </row>
    <row r="103" spans="1:5" x14ac:dyDescent="0.25">
      <c r="A103">
        <v>100</v>
      </c>
      <c r="B103" t="s">
        <v>105</v>
      </c>
      <c r="C103">
        <v>50</v>
      </c>
      <c r="D103">
        <f t="shared" si="0"/>
        <v>1.1000000000000001</v>
      </c>
      <c r="E103">
        <f t="shared" si="1"/>
        <v>0.8</v>
      </c>
    </row>
    <row r="104" spans="1:5" x14ac:dyDescent="0.25">
      <c r="A104">
        <v>101</v>
      </c>
      <c r="B104" t="s">
        <v>106</v>
      </c>
      <c r="C104">
        <v>50</v>
      </c>
      <c r="D104">
        <f t="shared" si="0"/>
        <v>1.1000000000000001</v>
      </c>
      <c r="E104">
        <f t="shared" si="1"/>
        <v>0.8</v>
      </c>
    </row>
    <row r="105" spans="1:5" x14ac:dyDescent="0.25">
      <c r="A105">
        <v>102</v>
      </c>
      <c r="B105" t="s">
        <v>107</v>
      </c>
      <c r="C105">
        <v>50</v>
      </c>
      <c r="D105">
        <f t="shared" si="0"/>
        <v>1.1000000000000001</v>
      </c>
      <c r="E105">
        <f t="shared" si="1"/>
        <v>0.8</v>
      </c>
    </row>
    <row r="106" spans="1:5" x14ac:dyDescent="0.25">
      <c r="A106">
        <v>103</v>
      </c>
      <c r="B106" t="s">
        <v>108</v>
      </c>
      <c r="C106">
        <v>50</v>
      </c>
      <c r="D106">
        <f t="shared" si="0"/>
        <v>1.1000000000000001</v>
      </c>
      <c r="E106">
        <f t="shared" si="1"/>
        <v>0.8</v>
      </c>
    </row>
    <row r="107" spans="1:5" x14ac:dyDescent="0.25">
      <c r="A107">
        <v>104</v>
      </c>
      <c r="B107" t="s">
        <v>109</v>
      </c>
      <c r="C107">
        <v>50</v>
      </c>
      <c r="D107">
        <f t="shared" si="0"/>
        <v>1.1000000000000001</v>
      </c>
      <c r="E107">
        <f t="shared" si="1"/>
        <v>0.8</v>
      </c>
    </row>
    <row r="108" spans="1:5" x14ac:dyDescent="0.25">
      <c r="A108">
        <v>105</v>
      </c>
      <c r="B108" t="s">
        <v>110</v>
      </c>
      <c r="C108">
        <v>50</v>
      </c>
      <c r="D108">
        <f t="shared" si="0"/>
        <v>1.1000000000000001</v>
      </c>
      <c r="E108">
        <f t="shared" si="1"/>
        <v>0.8</v>
      </c>
    </row>
    <row r="109" spans="1:5" x14ac:dyDescent="0.25">
      <c r="A109">
        <v>106</v>
      </c>
      <c r="B109" t="s">
        <v>111</v>
      </c>
      <c r="C109">
        <v>50</v>
      </c>
      <c r="D109">
        <f t="shared" si="0"/>
        <v>1.1000000000000001</v>
      </c>
      <c r="E109">
        <f t="shared" si="1"/>
        <v>0.8</v>
      </c>
    </row>
    <row r="110" spans="1:5" x14ac:dyDescent="0.25">
      <c r="A110">
        <v>107</v>
      </c>
      <c r="B110" t="s">
        <v>112</v>
      </c>
      <c r="C110">
        <v>50</v>
      </c>
      <c r="D110">
        <f t="shared" si="0"/>
        <v>1.1000000000000001</v>
      </c>
      <c r="E110">
        <f t="shared" si="1"/>
        <v>0.8</v>
      </c>
    </row>
    <row r="111" spans="1:5" x14ac:dyDescent="0.25">
      <c r="A111">
        <v>108</v>
      </c>
      <c r="B111" t="s">
        <v>113</v>
      </c>
      <c r="C111">
        <v>50</v>
      </c>
      <c r="D111">
        <f t="shared" si="0"/>
        <v>1.1000000000000001</v>
      </c>
      <c r="E111">
        <f t="shared" si="1"/>
        <v>0.8</v>
      </c>
    </row>
    <row r="112" spans="1:5" x14ac:dyDescent="0.25">
      <c r="A112">
        <v>109</v>
      </c>
      <c r="B112" t="s">
        <v>114</v>
      </c>
      <c r="C112">
        <v>50</v>
      </c>
      <c r="D112">
        <f t="shared" si="0"/>
        <v>1.1000000000000001</v>
      </c>
      <c r="E112">
        <f t="shared" si="1"/>
        <v>0.8</v>
      </c>
    </row>
    <row r="113" spans="1:5" x14ac:dyDescent="0.25">
      <c r="A113">
        <v>110</v>
      </c>
      <c r="B113" t="s">
        <v>115</v>
      </c>
      <c r="C113">
        <v>50</v>
      </c>
      <c r="D113">
        <f t="shared" si="0"/>
        <v>1.1000000000000001</v>
      </c>
      <c r="E113">
        <f t="shared" si="1"/>
        <v>0.8</v>
      </c>
    </row>
    <row r="114" spans="1:5" x14ac:dyDescent="0.25">
      <c r="A114">
        <v>111</v>
      </c>
      <c r="B114" t="s">
        <v>116</v>
      </c>
      <c r="C114">
        <v>50</v>
      </c>
      <c r="D114">
        <f t="shared" si="0"/>
        <v>1.1000000000000001</v>
      </c>
      <c r="E114">
        <f t="shared" si="1"/>
        <v>0.8</v>
      </c>
    </row>
    <row r="115" spans="1:5" x14ac:dyDescent="0.25">
      <c r="A115">
        <v>112</v>
      </c>
      <c r="B115" t="s">
        <v>117</v>
      </c>
      <c r="C115">
        <v>50</v>
      </c>
      <c r="D115">
        <f t="shared" si="0"/>
        <v>1.1000000000000001</v>
      </c>
      <c r="E115">
        <f t="shared" si="1"/>
        <v>0.8</v>
      </c>
    </row>
    <row r="116" spans="1:5" x14ac:dyDescent="0.25">
      <c r="A116">
        <v>113</v>
      </c>
      <c r="B116" t="s">
        <v>33</v>
      </c>
      <c r="C116">
        <v>50</v>
      </c>
      <c r="D116">
        <f t="shared" si="0"/>
        <v>1.1000000000000001</v>
      </c>
      <c r="E116">
        <f t="shared" si="1"/>
        <v>0.8</v>
      </c>
    </row>
    <row r="117" spans="1:5" x14ac:dyDescent="0.25">
      <c r="A117">
        <v>114</v>
      </c>
      <c r="B117" t="s">
        <v>118</v>
      </c>
      <c r="C117">
        <v>50</v>
      </c>
      <c r="D117">
        <f t="shared" si="0"/>
        <v>1.1000000000000001</v>
      </c>
      <c r="E117">
        <f t="shared" si="1"/>
        <v>0.8</v>
      </c>
    </row>
    <row r="118" spans="1:5" x14ac:dyDescent="0.25">
      <c r="A118">
        <v>115</v>
      </c>
      <c r="B118" t="s">
        <v>119</v>
      </c>
      <c r="C118">
        <v>50</v>
      </c>
      <c r="D118">
        <f t="shared" si="0"/>
        <v>1.1000000000000001</v>
      </c>
      <c r="E118">
        <f t="shared" si="1"/>
        <v>0.8</v>
      </c>
    </row>
    <row r="119" spans="1:5" x14ac:dyDescent="0.25">
      <c r="A119">
        <v>116</v>
      </c>
      <c r="B119" t="s">
        <v>120</v>
      </c>
      <c r="C119">
        <v>50</v>
      </c>
      <c r="D119">
        <f t="shared" si="0"/>
        <v>1.1000000000000001</v>
      </c>
      <c r="E119">
        <f t="shared" si="1"/>
        <v>0.8</v>
      </c>
    </row>
    <row r="120" spans="1:5" x14ac:dyDescent="0.25">
      <c r="A120">
        <v>117</v>
      </c>
      <c r="B120" t="s">
        <v>121</v>
      </c>
      <c r="C120">
        <v>50</v>
      </c>
      <c r="D120">
        <f t="shared" si="0"/>
        <v>1.1000000000000001</v>
      </c>
      <c r="E120">
        <f t="shared" si="1"/>
        <v>0.8</v>
      </c>
    </row>
    <row r="121" spans="1:5" x14ac:dyDescent="0.25">
      <c r="A121">
        <v>118</v>
      </c>
      <c r="B121" t="s">
        <v>122</v>
      </c>
      <c r="C121">
        <v>50</v>
      </c>
      <c r="D121">
        <f t="shared" si="0"/>
        <v>1.1000000000000001</v>
      </c>
      <c r="E121">
        <f t="shared" si="1"/>
        <v>0.8</v>
      </c>
    </row>
    <row r="122" spans="1:5" x14ac:dyDescent="0.25">
      <c r="A122">
        <v>119</v>
      </c>
      <c r="B122" t="s">
        <v>123</v>
      </c>
      <c r="C122">
        <v>50</v>
      </c>
      <c r="D122">
        <f t="shared" si="0"/>
        <v>1.1000000000000001</v>
      </c>
      <c r="E122">
        <f t="shared" si="1"/>
        <v>0.8</v>
      </c>
    </row>
    <row r="123" spans="1:5" x14ac:dyDescent="0.25">
      <c r="A123">
        <v>120</v>
      </c>
      <c r="B123" t="s">
        <v>124</v>
      </c>
      <c r="C123">
        <v>50</v>
      </c>
      <c r="D123">
        <f t="shared" ref="D123:D139" si="2">IF(C123&gt;60,1.2,IF(C123&gt;40,1.1,1))</f>
        <v>1.1000000000000001</v>
      </c>
      <c r="E123">
        <f t="shared" ref="E123:E139" si="3">ROUND(IF(C123&gt;35,1.2,IF(C123&gt;=30,1.1,1))*2/3,2)</f>
        <v>0.8</v>
      </c>
    </row>
    <row r="124" spans="1:5" x14ac:dyDescent="0.25">
      <c r="A124">
        <v>121</v>
      </c>
      <c r="B124" t="s">
        <v>125</v>
      </c>
      <c r="C124">
        <v>50</v>
      </c>
      <c r="D124">
        <f t="shared" si="2"/>
        <v>1.1000000000000001</v>
      </c>
      <c r="E124">
        <f t="shared" si="3"/>
        <v>0.8</v>
      </c>
    </row>
    <row r="125" spans="1:5" x14ac:dyDescent="0.25">
      <c r="A125">
        <v>122</v>
      </c>
      <c r="B125" t="s">
        <v>126</v>
      </c>
      <c r="C125">
        <v>50</v>
      </c>
      <c r="D125">
        <f t="shared" si="2"/>
        <v>1.1000000000000001</v>
      </c>
      <c r="E125">
        <f t="shared" si="3"/>
        <v>0.8</v>
      </c>
    </row>
    <row r="126" spans="1:5" x14ac:dyDescent="0.25">
      <c r="A126">
        <v>123</v>
      </c>
      <c r="B126" t="s">
        <v>127</v>
      </c>
      <c r="C126">
        <v>50</v>
      </c>
      <c r="D126">
        <f t="shared" si="2"/>
        <v>1.1000000000000001</v>
      </c>
      <c r="E126">
        <f t="shared" si="3"/>
        <v>0.8</v>
      </c>
    </row>
    <row r="127" spans="1:5" x14ac:dyDescent="0.25">
      <c r="A127">
        <v>124</v>
      </c>
      <c r="B127" t="s">
        <v>128</v>
      </c>
      <c r="C127">
        <v>50</v>
      </c>
      <c r="D127">
        <f t="shared" si="2"/>
        <v>1.1000000000000001</v>
      </c>
      <c r="E127">
        <f t="shared" si="3"/>
        <v>0.8</v>
      </c>
    </row>
    <row r="128" spans="1:5" x14ac:dyDescent="0.25">
      <c r="A128">
        <v>125</v>
      </c>
      <c r="B128" t="s">
        <v>129</v>
      </c>
      <c r="C128">
        <v>50</v>
      </c>
      <c r="D128">
        <f t="shared" si="2"/>
        <v>1.1000000000000001</v>
      </c>
      <c r="E128">
        <f t="shared" si="3"/>
        <v>0.8</v>
      </c>
    </row>
    <row r="129" spans="1:5" x14ac:dyDescent="0.25">
      <c r="A129">
        <v>126</v>
      </c>
      <c r="B129" t="s">
        <v>38</v>
      </c>
      <c r="C129">
        <v>50</v>
      </c>
      <c r="D129">
        <f t="shared" si="2"/>
        <v>1.1000000000000001</v>
      </c>
      <c r="E129">
        <f t="shared" si="3"/>
        <v>0.8</v>
      </c>
    </row>
    <row r="130" spans="1:5" x14ac:dyDescent="0.25">
      <c r="A130">
        <v>127</v>
      </c>
      <c r="B130" t="s">
        <v>130</v>
      </c>
      <c r="C130">
        <v>50</v>
      </c>
      <c r="D130">
        <f t="shared" si="2"/>
        <v>1.1000000000000001</v>
      </c>
      <c r="E130">
        <f t="shared" si="3"/>
        <v>0.8</v>
      </c>
    </row>
    <row r="131" spans="1:5" x14ac:dyDescent="0.25">
      <c r="A131">
        <v>128</v>
      </c>
      <c r="B131" t="s">
        <v>131</v>
      </c>
      <c r="C131">
        <v>50</v>
      </c>
      <c r="D131">
        <f t="shared" si="2"/>
        <v>1.1000000000000001</v>
      </c>
      <c r="E131">
        <f t="shared" si="3"/>
        <v>0.8</v>
      </c>
    </row>
    <row r="132" spans="1:5" x14ac:dyDescent="0.25">
      <c r="A132">
        <v>129</v>
      </c>
      <c r="B132" t="s">
        <v>132</v>
      </c>
      <c r="C132">
        <v>50</v>
      </c>
      <c r="D132">
        <f t="shared" si="2"/>
        <v>1.1000000000000001</v>
      </c>
      <c r="E132">
        <f t="shared" si="3"/>
        <v>0.8</v>
      </c>
    </row>
    <row r="133" spans="1:5" x14ac:dyDescent="0.25">
      <c r="A133">
        <v>130</v>
      </c>
      <c r="B133" t="s">
        <v>133</v>
      </c>
      <c r="C133">
        <v>50</v>
      </c>
      <c r="D133">
        <f t="shared" si="2"/>
        <v>1.1000000000000001</v>
      </c>
      <c r="E133">
        <f t="shared" si="3"/>
        <v>0.8</v>
      </c>
    </row>
    <row r="134" spans="1:5" x14ac:dyDescent="0.25">
      <c r="A134">
        <v>131</v>
      </c>
      <c r="B134" t="s">
        <v>134</v>
      </c>
      <c r="C134">
        <v>50</v>
      </c>
      <c r="D134">
        <f t="shared" si="2"/>
        <v>1.1000000000000001</v>
      </c>
      <c r="E134">
        <f t="shared" si="3"/>
        <v>0.8</v>
      </c>
    </row>
    <row r="135" spans="1:5" x14ac:dyDescent="0.25">
      <c r="A135">
        <v>132</v>
      </c>
      <c r="B135" t="s">
        <v>135</v>
      </c>
      <c r="C135">
        <v>50</v>
      </c>
      <c r="D135">
        <f t="shared" si="2"/>
        <v>1.1000000000000001</v>
      </c>
      <c r="E135">
        <f t="shared" si="3"/>
        <v>0.8</v>
      </c>
    </row>
    <row r="136" spans="1:5" x14ac:dyDescent="0.25">
      <c r="A136">
        <v>133</v>
      </c>
      <c r="B136" t="s">
        <v>136</v>
      </c>
      <c r="C136">
        <v>50</v>
      </c>
      <c r="D136">
        <f t="shared" si="2"/>
        <v>1.1000000000000001</v>
      </c>
      <c r="E136">
        <f t="shared" si="3"/>
        <v>0.8</v>
      </c>
    </row>
    <row r="137" spans="1:5" x14ac:dyDescent="0.25">
      <c r="A137">
        <v>134</v>
      </c>
      <c r="B137" t="s">
        <v>137</v>
      </c>
      <c r="C137">
        <v>50</v>
      </c>
      <c r="D137">
        <f t="shared" si="2"/>
        <v>1.1000000000000001</v>
      </c>
      <c r="E137">
        <f t="shared" si="3"/>
        <v>0.8</v>
      </c>
    </row>
    <row r="138" spans="1:5" x14ac:dyDescent="0.25">
      <c r="A138">
        <v>135</v>
      </c>
      <c r="B138" t="s">
        <v>138</v>
      </c>
      <c r="C138">
        <v>50</v>
      </c>
      <c r="D138">
        <f t="shared" si="2"/>
        <v>1.1000000000000001</v>
      </c>
      <c r="E138">
        <f t="shared" si="3"/>
        <v>0.8</v>
      </c>
    </row>
    <row r="139" spans="1:5" x14ac:dyDescent="0.25">
      <c r="A139">
        <v>136</v>
      </c>
      <c r="B139" t="s">
        <v>139</v>
      </c>
      <c r="C139">
        <v>50</v>
      </c>
      <c r="D139">
        <f t="shared" si="2"/>
        <v>1.1000000000000001</v>
      </c>
      <c r="E139">
        <f t="shared" si="3"/>
        <v>0.8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9"/>
  <sheetViews>
    <sheetView workbookViewId="0"/>
  </sheetViews>
  <sheetFormatPr defaultRowHeight="15" x14ac:dyDescent="0.25"/>
  <sheetData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>
        <v>1</v>
      </c>
      <c r="B3" t="s">
        <v>5</v>
      </c>
      <c r="C3">
        <v>32</v>
      </c>
      <c r="D3">
        <f t="shared" ref="D3:D122" si="0">IF(C3&gt;60,1.2,IF(C3&gt;40,1.1,1))</f>
        <v>1</v>
      </c>
      <c r="E3">
        <f t="shared" ref="E3:E122" si="1">ROUND(IF(C3&gt;35,1.2,IF(C3&gt;=30,1.1,1))*2/3,2)</f>
        <v>0.73</v>
      </c>
    </row>
    <row r="4" spans="1:5" x14ac:dyDescent="0.25">
      <c r="A4">
        <v>2</v>
      </c>
      <c r="B4" t="s">
        <v>6</v>
      </c>
      <c r="C4">
        <v>27</v>
      </c>
      <c r="D4">
        <f t="shared" si="0"/>
        <v>1</v>
      </c>
      <c r="E4">
        <f t="shared" si="1"/>
        <v>0.67</v>
      </c>
    </row>
    <row r="5" spans="1:5" x14ac:dyDescent="0.25">
      <c r="A5">
        <v>3</v>
      </c>
      <c r="B5" t="s">
        <v>7</v>
      </c>
      <c r="C5">
        <v>23</v>
      </c>
      <c r="D5">
        <f t="shared" si="0"/>
        <v>1</v>
      </c>
      <c r="E5">
        <f t="shared" si="1"/>
        <v>0.67</v>
      </c>
    </row>
    <row r="6" spans="1:5" x14ac:dyDescent="0.25">
      <c r="A6">
        <v>4</v>
      </c>
      <c r="B6" t="s">
        <v>8</v>
      </c>
      <c r="C6">
        <v>50</v>
      </c>
      <c r="D6">
        <f t="shared" si="0"/>
        <v>1.1000000000000001</v>
      </c>
      <c r="E6">
        <f t="shared" si="1"/>
        <v>0.8</v>
      </c>
    </row>
    <row r="7" spans="1:5" x14ac:dyDescent="0.25">
      <c r="A7">
        <v>5</v>
      </c>
      <c r="B7" t="s">
        <v>9</v>
      </c>
      <c r="C7">
        <v>50</v>
      </c>
      <c r="D7">
        <f t="shared" si="0"/>
        <v>1.1000000000000001</v>
      </c>
      <c r="E7">
        <f t="shared" si="1"/>
        <v>0.8</v>
      </c>
    </row>
    <row r="8" spans="1:5" x14ac:dyDescent="0.25">
      <c r="A8">
        <v>6</v>
      </c>
      <c r="B8" t="s">
        <v>10</v>
      </c>
      <c r="C8">
        <v>50</v>
      </c>
      <c r="D8">
        <f t="shared" si="0"/>
        <v>1.1000000000000001</v>
      </c>
      <c r="E8">
        <f t="shared" si="1"/>
        <v>0.8</v>
      </c>
    </row>
    <row r="9" spans="1:5" x14ac:dyDescent="0.25">
      <c r="A9">
        <v>7</v>
      </c>
      <c r="B9" t="s">
        <v>11</v>
      </c>
      <c r="C9">
        <v>40</v>
      </c>
      <c r="D9">
        <f t="shared" si="0"/>
        <v>1</v>
      </c>
      <c r="E9">
        <f t="shared" si="1"/>
        <v>0.8</v>
      </c>
    </row>
    <row r="10" spans="1:5" x14ac:dyDescent="0.25">
      <c r="A10">
        <v>8</v>
      </c>
      <c r="B10" t="s">
        <v>12</v>
      </c>
      <c r="C10">
        <v>40</v>
      </c>
      <c r="D10">
        <f t="shared" si="0"/>
        <v>1</v>
      </c>
      <c r="E10">
        <f t="shared" si="1"/>
        <v>0.8</v>
      </c>
    </row>
    <row r="11" spans="1:5" x14ac:dyDescent="0.25">
      <c r="A11">
        <v>9</v>
      </c>
      <c r="B11" t="s">
        <v>13</v>
      </c>
      <c r="C11">
        <v>50</v>
      </c>
      <c r="D11">
        <f t="shared" si="0"/>
        <v>1.1000000000000001</v>
      </c>
      <c r="E11">
        <f t="shared" si="1"/>
        <v>0.8</v>
      </c>
    </row>
    <row r="12" spans="1:5" x14ac:dyDescent="0.25">
      <c r="A12">
        <v>10</v>
      </c>
      <c r="B12" t="s">
        <v>14</v>
      </c>
      <c r="C12">
        <v>50</v>
      </c>
      <c r="D12">
        <f t="shared" si="0"/>
        <v>1.1000000000000001</v>
      </c>
      <c r="E12">
        <f t="shared" si="1"/>
        <v>0.8</v>
      </c>
    </row>
    <row r="13" spans="1:5" x14ac:dyDescent="0.25">
      <c r="A13">
        <v>11</v>
      </c>
      <c r="B13" t="s">
        <v>15</v>
      </c>
      <c r="C13">
        <v>50</v>
      </c>
      <c r="D13">
        <f t="shared" si="0"/>
        <v>1.1000000000000001</v>
      </c>
      <c r="E13">
        <f t="shared" si="1"/>
        <v>0.8</v>
      </c>
    </row>
    <row r="14" spans="1:5" x14ac:dyDescent="0.25">
      <c r="A14">
        <v>12</v>
      </c>
      <c r="B14" t="s">
        <v>16</v>
      </c>
      <c r="C14">
        <v>50</v>
      </c>
      <c r="D14">
        <f t="shared" si="0"/>
        <v>1.1000000000000001</v>
      </c>
      <c r="E14">
        <f t="shared" si="1"/>
        <v>0.8</v>
      </c>
    </row>
    <row r="15" spans="1:5" x14ac:dyDescent="0.25">
      <c r="A15">
        <v>13</v>
      </c>
      <c r="B15" t="s">
        <v>17</v>
      </c>
      <c r="C15">
        <v>50</v>
      </c>
      <c r="D15">
        <f t="shared" si="0"/>
        <v>1.1000000000000001</v>
      </c>
      <c r="E15">
        <f t="shared" si="1"/>
        <v>0.8</v>
      </c>
    </row>
    <row r="16" spans="1:5" x14ac:dyDescent="0.25">
      <c r="A16">
        <v>14</v>
      </c>
      <c r="B16" t="s">
        <v>18</v>
      </c>
      <c r="C16">
        <v>50</v>
      </c>
      <c r="D16">
        <f t="shared" si="0"/>
        <v>1.1000000000000001</v>
      </c>
      <c r="E16">
        <f t="shared" si="1"/>
        <v>0.8</v>
      </c>
    </row>
    <row r="17" spans="1:5" x14ac:dyDescent="0.25">
      <c r="A17">
        <v>15</v>
      </c>
      <c r="B17" t="s">
        <v>19</v>
      </c>
      <c r="C17">
        <v>50</v>
      </c>
      <c r="D17">
        <f t="shared" si="0"/>
        <v>1.1000000000000001</v>
      </c>
      <c r="E17">
        <f t="shared" si="1"/>
        <v>0.8</v>
      </c>
    </row>
    <row r="18" spans="1:5" x14ac:dyDescent="0.25">
      <c r="A18">
        <v>16</v>
      </c>
      <c r="B18" t="s">
        <v>20</v>
      </c>
      <c r="C18">
        <v>50</v>
      </c>
      <c r="D18">
        <f t="shared" si="0"/>
        <v>1.1000000000000001</v>
      </c>
      <c r="E18">
        <f t="shared" si="1"/>
        <v>0.8</v>
      </c>
    </row>
    <row r="19" spans="1:5" x14ac:dyDescent="0.25">
      <c r="A19">
        <v>17</v>
      </c>
      <c r="B19" t="s">
        <v>21</v>
      </c>
      <c r="C19">
        <v>50</v>
      </c>
      <c r="D19">
        <f t="shared" si="0"/>
        <v>1.1000000000000001</v>
      </c>
      <c r="E19">
        <f t="shared" si="1"/>
        <v>0.8</v>
      </c>
    </row>
    <row r="20" spans="1:5" x14ac:dyDescent="0.25">
      <c r="A20">
        <v>18</v>
      </c>
      <c r="B20" t="s">
        <v>22</v>
      </c>
      <c r="C20">
        <v>50</v>
      </c>
      <c r="D20">
        <f t="shared" si="0"/>
        <v>1.1000000000000001</v>
      </c>
      <c r="E20">
        <f t="shared" si="1"/>
        <v>0.8</v>
      </c>
    </row>
    <row r="21" spans="1:5" x14ac:dyDescent="0.25">
      <c r="A21">
        <v>19</v>
      </c>
      <c r="B21" t="s">
        <v>23</v>
      </c>
      <c r="C21">
        <v>50</v>
      </c>
      <c r="D21">
        <f t="shared" si="0"/>
        <v>1.1000000000000001</v>
      </c>
      <c r="E21">
        <f t="shared" si="1"/>
        <v>0.8</v>
      </c>
    </row>
    <row r="22" spans="1:5" x14ac:dyDescent="0.25">
      <c r="A22">
        <v>20</v>
      </c>
      <c r="B22" t="s">
        <v>24</v>
      </c>
      <c r="C22">
        <v>50</v>
      </c>
      <c r="D22">
        <f t="shared" si="0"/>
        <v>1.1000000000000001</v>
      </c>
      <c r="E22">
        <f t="shared" si="1"/>
        <v>0.8</v>
      </c>
    </row>
    <row r="23" spans="1:5" x14ac:dyDescent="0.25">
      <c r="A23">
        <v>21</v>
      </c>
      <c r="B23" t="s">
        <v>25</v>
      </c>
      <c r="C23">
        <v>50</v>
      </c>
      <c r="D23">
        <f t="shared" si="0"/>
        <v>1.1000000000000001</v>
      </c>
      <c r="E23">
        <f t="shared" si="1"/>
        <v>0.8</v>
      </c>
    </row>
    <row r="24" spans="1:5" x14ac:dyDescent="0.25">
      <c r="A24">
        <v>22</v>
      </c>
      <c r="B24" t="s">
        <v>26</v>
      </c>
      <c r="C24">
        <v>50</v>
      </c>
      <c r="D24">
        <f t="shared" si="0"/>
        <v>1.1000000000000001</v>
      </c>
      <c r="E24">
        <f t="shared" si="1"/>
        <v>0.8</v>
      </c>
    </row>
    <row r="25" spans="1:5" x14ac:dyDescent="0.25">
      <c r="A25">
        <v>23</v>
      </c>
      <c r="B25" t="s">
        <v>27</v>
      </c>
      <c r="C25">
        <v>50</v>
      </c>
      <c r="D25">
        <f t="shared" si="0"/>
        <v>1.1000000000000001</v>
      </c>
      <c r="E25">
        <f t="shared" si="1"/>
        <v>0.8</v>
      </c>
    </row>
    <row r="26" spans="1:5" x14ac:dyDescent="0.25">
      <c r="A26">
        <v>24</v>
      </c>
      <c r="B26" t="s">
        <v>28</v>
      </c>
      <c r="C26">
        <v>50</v>
      </c>
      <c r="D26">
        <f t="shared" si="0"/>
        <v>1.1000000000000001</v>
      </c>
      <c r="E26">
        <f t="shared" si="1"/>
        <v>0.8</v>
      </c>
    </row>
    <row r="27" spans="1:5" x14ac:dyDescent="0.25">
      <c r="A27">
        <v>25</v>
      </c>
      <c r="B27" t="s">
        <v>29</v>
      </c>
      <c r="C27">
        <v>50</v>
      </c>
      <c r="D27">
        <f t="shared" si="0"/>
        <v>1.1000000000000001</v>
      </c>
      <c r="E27">
        <f t="shared" si="1"/>
        <v>0.8</v>
      </c>
    </row>
    <row r="28" spans="1:5" x14ac:dyDescent="0.25">
      <c r="A28">
        <v>26</v>
      </c>
      <c r="B28" t="s">
        <v>30</v>
      </c>
      <c r="C28">
        <v>50</v>
      </c>
      <c r="D28">
        <f t="shared" si="0"/>
        <v>1.1000000000000001</v>
      </c>
      <c r="E28">
        <f t="shared" si="1"/>
        <v>0.8</v>
      </c>
    </row>
    <row r="29" spans="1:5" x14ac:dyDescent="0.25">
      <c r="A29">
        <v>27</v>
      </c>
      <c r="B29" t="s">
        <v>31</v>
      </c>
      <c r="C29">
        <v>50</v>
      </c>
      <c r="D29">
        <f t="shared" si="0"/>
        <v>1.1000000000000001</v>
      </c>
      <c r="E29">
        <f t="shared" si="1"/>
        <v>0.8</v>
      </c>
    </row>
    <row r="30" spans="1:5" x14ac:dyDescent="0.25">
      <c r="A30">
        <v>28</v>
      </c>
      <c r="B30" t="s">
        <v>32</v>
      </c>
      <c r="C30">
        <v>50</v>
      </c>
      <c r="D30">
        <f t="shared" si="0"/>
        <v>1.1000000000000001</v>
      </c>
      <c r="E30">
        <f t="shared" si="1"/>
        <v>0.8</v>
      </c>
    </row>
    <row r="31" spans="1:5" x14ac:dyDescent="0.25">
      <c r="A31">
        <v>29</v>
      </c>
      <c r="B31" t="s">
        <v>33</v>
      </c>
      <c r="C31">
        <v>50</v>
      </c>
      <c r="D31">
        <f t="shared" si="0"/>
        <v>1.1000000000000001</v>
      </c>
      <c r="E31">
        <f t="shared" si="1"/>
        <v>0.8</v>
      </c>
    </row>
    <row r="32" spans="1:5" x14ac:dyDescent="0.25">
      <c r="A32">
        <v>30</v>
      </c>
      <c r="B32" t="s">
        <v>34</v>
      </c>
      <c r="C32">
        <v>50</v>
      </c>
      <c r="D32">
        <f t="shared" si="0"/>
        <v>1.1000000000000001</v>
      </c>
      <c r="E32">
        <f t="shared" si="1"/>
        <v>0.8</v>
      </c>
    </row>
    <row r="33" spans="1:5" x14ac:dyDescent="0.25">
      <c r="A33">
        <v>31</v>
      </c>
      <c r="B33" t="s">
        <v>35</v>
      </c>
      <c r="C33">
        <v>40</v>
      </c>
      <c r="D33">
        <f t="shared" si="0"/>
        <v>1</v>
      </c>
      <c r="E33">
        <f t="shared" si="1"/>
        <v>0.8</v>
      </c>
    </row>
    <row r="34" spans="1:5" x14ac:dyDescent="0.25">
      <c r="A34">
        <v>32</v>
      </c>
      <c r="B34" t="s">
        <v>36</v>
      </c>
      <c r="C34">
        <v>40</v>
      </c>
      <c r="D34">
        <f t="shared" si="0"/>
        <v>1</v>
      </c>
      <c r="E34">
        <f t="shared" si="1"/>
        <v>0.8</v>
      </c>
    </row>
    <row r="35" spans="1:5" x14ac:dyDescent="0.25">
      <c r="A35">
        <v>33</v>
      </c>
      <c r="B35" t="s">
        <v>37</v>
      </c>
      <c r="C35">
        <v>50</v>
      </c>
      <c r="D35">
        <f t="shared" si="0"/>
        <v>1.1000000000000001</v>
      </c>
      <c r="E35">
        <f t="shared" si="1"/>
        <v>0.8</v>
      </c>
    </row>
    <row r="36" spans="1:5" x14ac:dyDescent="0.25">
      <c r="A36">
        <v>34</v>
      </c>
      <c r="B36" t="s">
        <v>38</v>
      </c>
      <c r="C36">
        <v>50</v>
      </c>
      <c r="D36">
        <f t="shared" si="0"/>
        <v>1.1000000000000001</v>
      </c>
      <c r="E36">
        <f t="shared" si="1"/>
        <v>0.8</v>
      </c>
    </row>
    <row r="37" spans="1:5" x14ac:dyDescent="0.25">
      <c r="A37">
        <v>34</v>
      </c>
      <c r="B37" t="s">
        <v>39</v>
      </c>
      <c r="C37">
        <v>50</v>
      </c>
      <c r="D37">
        <f t="shared" si="0"/>
        <v>1.1000000000000001</v>
      </c>
      <c r="E37">
        <f t="shared" si="1"/>
        <v>0.8</v>
      </c>
    </row>
    <row r="38" spans="1:5" x14ac:dyDescent="0.25">
      <c r="A38">
        <v>35</v>
      </c>
      <c r="B38" t="s">
        <v>40</v>
      </c>
      <c r="C38">
        <v>50</v>
      </c>
      <c r="D38">
        <f t="shared" si="0"/>
        <v>1.1000000000000001</v>
      </c>
      <c r="E38">
        <f t="shared" si="1"/>
        <v>0.8</v>
      </c>
    </row>
    <row r="39" spans="1:5" x14ac:dyDescent="0.25">
      <c r="A39">
        <v>36</v>
      </c>
      <c r="B39" t="s">
        <v>41</v>
      </c>
      <c r="C39">
        <v>50</v>
      </c>
      <c r="D39">
        <f t="shared" si="0"/>
        <v>1.1000000000000001</v>
      </c>
      <c r="E39">
        <f t="shared" si="1"/>
        <v>0.8</v>
      </c>
    </row>
    <row r="40" spans="1:5" x14ac:dyDescent="0.25">
      <c r="A40">
        <v>37</v>
      </c>
      <c r="B40" t="s">
        <v>42</v>
      </c>
      <c r="C40">
        <v>50</v>
      </c>
      <c r="D40">
        <f t="shared" si="0"/>
        <v>1.1000000000000001</v>
      </c>
      <c r="E40">
        <f t="shared" si="1"/>
        <v>0.8</v>
      </c>
    </row>
    <row r="41" spans="1:5" x14ac:dyDescent="0.25">
      <c r="A41">
        <v>38</v>
      </c>
      <c r="B41" t="s">
        <v>43</v>
      </c>
      <c r="C41">
        <v>50</v>
      </c>
      <c r="D41">
        <f t="shared" si="0"/>
        <v>1.1000000000000001</v>
      </c>
      <c r="E41">
        <f t="shared" si="1"/>
        <v>0.8</v>
      </c>
    </row>
    <row r="42" spans="1:5" x14ac:dyDescent="0.25">
      <c r="A42">
        <v>39</v>
      </c>
      <c r="B42" t="s">
        <v>44</v>
      </c>
      <c r="C42">
        <v>50</v>
      </c>
      <c r="D42">
        <f t="shared" si="0"/>
        <v>1.1000000000000001</v>
      </c>
      <c r="E42">
        <f t="shared" si="1"/>
        <v>0.8</v>
      </c>
    </row>
    <row r="43" spans="1:5" x14ac:dyDescent="0.25">
      <c r="A43">
        <v>40</v>
      </c>
      <c r="B43" t="s">
        <v>45</v>
      </c>
      <c r="C43">
        <v>50</v>
      </c>
      <c r="D43">
        <f t="shared" si="0"/>
        <v>1.1000000000000001</v>
      </c>
      <c r="E43">
        <f t="shared" si="1"/>
        <v>0.8</v>
      </c>
    </row>
    <row r="44" spans="1:5" x14ac:dyDescent="0.25">
      <c r="A44">
        <v>41</v>
      </c>
      <c r="B44" t="s">
        <v>46</v>
      </c>
      <c r="C44">
        <v>50</v>
      </c>
      <c r="D44">
        <f t="shared" si="0"/>
        <v>1.1000000000000001</v>
      </c>
      <c r="E44">
        <f t="shared" si="1"/>
        <v>0.8</v>
      </c>
    </row>
    <row r="45" spans="1:5" x14ac:dyDescent="0.25">
      <c r="A45">
        <v>42</v>
      </c>
      <c r="B45" t="s">
        <v>47</v>
      </c>
      <c r="C45">
        <v>50</v>
      </c>
      <c r="D45">
        <f t="shared" si="0"/>
        <v>1.1000000000000001</v>
      </c>
      <c r="E45">
        <f t="shared" si="1"/>
        <v>0.8</v>
      </c>
    </row>
    <row r="46" spans="1:5" x14ac:dyDescent="0.25">
      <c r="A46">
        <v>43</v>
      </c>
      <c r="B46" t="s">
        <v>48</v>
      </c>
      <c r="C46">
        <v>50</v>
      </c>
      <c r="D46">
        <f t="shared" si="0"/>
        <v>1.1000000000000001</v>
      </c>
      <c r="E46">
        <f t="shared" si="1"/>
        <v>0.8</v>
      </c>
    </row>
    <row r="47" spans="1:5" x14ac:dyDescent="0.25">
      <c r="A47">
        <v>44</v>
      </c>
      <c r="B47" t="s">
        <v>49</v>
      </c>
      <c r="C47">
        <v>50</v>
      </c>
      <c r="D47">
        <f t="shared" si="0"/>
        <v>1.1000000000000001</v>
      </c>
      <c r="E47">
        <f t="shared" si="1"/>
        <v>0.8</v>
      </c>
    </row>
    <row r="48" spans="1:5" x14ac:dyDescent="0.25">
      <c r="A48">
        <v>45</v>
      </c>
      <c r="B48" t="s">
        <v>50</v>
      </c>
      <c r="C48">
        <v>50</v>
      </c>
      <c r="D48">
        <f t="shared" si="0"/>
        <v>1.1000000000000001</v>
      </c>
      <c r="E48">
        <f t="shared" si="1"/>
        <v>0.8</v>
      </c>
    </row>
    <row r="49" spans="1:5" x14ac:dyDescent="0.25">
      <c r="A49">
        <v>46</v>
      </c>
      <c r="B49" t="s">
        <v>51</v>
      </c>
      <c r="C49">
        <v>50</v>
      </c>
      <c r="D49">
        <f t="shared" si="0"/>
        <v>1.1000000000000001</v>
      </c>
      <c r="E49">
        <f t="shared" si="1"/>
        <v>0.8</v>
      </c>
    </row>
    <row r="50" spans="1:5" x14ac:dyDescent="0.25">
      <c r="A50">
        <v>47</v>
      </c>
      <c r="B50" t="s">
        <v>52</v>
      </c>
      <c r="C50">
        <v>50</v>
      </c>
      <c r="D50">
        <f t="shared" si="0"/>
        <v>1.1000000000000001</v>
      </c>
      <c r="E50">
        <f t="shared" si="1"/>
        <v>0.8</v>
      </c>
    </row>
    <row r="51" spans="1:5" x14ac:dyDescent="0.25">
      <c r="A51">
        <v>48</v>
      </c>
      <c r="B51" t="s">
        <v>53</v>
      </c>
      <c r="C51">
        <v>50</v>
      </c>
      <c r="D51">
        <f t="shared" si="0"/>
        <v>1.1000000000000001</v>
      </c>
      <c r="E51">
        <f t="shared" si="1"/>
        <v>0.8</v>
      </c>
    </row>
    <row r="52" spans="1:5" x14ac:dyDescent="0.25">
      <c r="A52">
        <v>49</v>
      </c>
      <c r="B52" t="s">
        <v>54</v>
      </c>
      <c r="C52">
        <v>50</v>
      </c>
      <c r="D52">
        <f t="shared" si="0"/>
        <v>1.1000000000000001</v>
      </c>
      <c r="E52">
        <f>ROUND(IF(C52&gt;35,1.2,IF(C52&gt;=30,1.1,1))*2/3,2)</f>
        <v>0.8</v>
      </c>
    </row>
    <row r="53" spans="1:5" x14ac:dyDescent="0.25">
      <c r="A53">
        <v>50</v>
      </c>
      <c r="B53" t="s">
        <v>55</v>
      </c>
      <c r="C53">
        <v>50</v>
      </c>
      <c r="D53">
        <f t="shared" si="0"/>
        <v>1.1000000000000001</v>
      </c>
      <c r="E53">
        <f>ROUND(IF(C53&gt;35,1.2,IF(C53&gt;=30,1.1,1))*2/3,2)</f>
        <v>0.8</v>
      </c>
    </row>
    <row r="54" spans="1:5" x14ac:dyDescent="0.25">
      <c r="A54">
        <v>51</v>
      </c>
      <c r="B54" t="s">
        <v>56</v>
      </c>
      <c r="C54">
        <v>50</v>
      </c>
      <c r="D54">
        <f t="shared" si="0"/>
        <v>1.1000000000000001</v>
      </c>
      <c r="E54">
        <f>ROUND(IF(C54&gt;35,1.2,IF(C54&gt;=30,1.1,1))*2/3,2)</f>
        <v>0.8</v>
      </c>
    </row>
    <row r="55" spans="1:5" x14ac:dyDescent="0.25">
      <c r="A55">
        <v>52</v>
      </c>
      <c r="B55" t="s">
        <v>57</v>
      </c>
      <c r="C55">
        <v>50</v>
      </c>
      <c r="D55">
        <f t="shared" si="0"/>
        <v>1.1000000000000001</v>
      </c>
      <c r="E55">
        <f t="shared" si="1"/>
        <v>0.8</v>
      </c>
    </row>
    <row r="56" spans="1:5" x14ac:dyDescent="0.25">
      <c r="A56">
        <v>53</v>
      </c>
      <c r="B56" t="s">
        <v>58</v>
      </c>
      <c r="C56">
        <v>50</v>
      </c>
      <c r="D56">
        <f t="shared" si="0"/>
        <v>1.1000000000000001</v>
      </c>
      <c r="E56">
        <f t="shared" si="1"/>
        <v>0.8</v>
      </c>
    </row>
    <row r="57" spans="1:5" x14ac:dyDescent="0.25">
      <c r="A57">
        <v>54</v>
      </c>
      <c r="B57" t="s">
        <v>59</v>
      </c>
      <c r="C57">
        <v>50</v>
      </c>
      <c r="D57">
        <f t="shared" si="0"/>
        <v>1.1000000000000001</v>
      </c>
      <c r="E57">
        <f t="shared" si="1"/>
        <v>0.8</v>
      </c>
    </row>
    <row r="58" spans="1:5" x14ac:dyDescent="0.25">
      <c r="A58">
        <v>55</v>
      </c>
      <c r="B58" t="s">
        <v>60</v>
      </c>
      <c r="C58">
        <v>50</v>
      </c>
      <c r="D58">
        <f t="shared" si="0"/>
        <v>1.1000000000000001</v>
      </c>
      <c r="E58">
        <f t="shared" si="1"/>
        <v>0.8</v>
      </c>
    </row>
    <row r="59" spans="1:5" x14ac:dyDescent="0.25">
      <c r="A59">
        <v>56</v>
      </c>
      <c r="B59" t="s">
        <v>61</v>
      </c>
      <c r="C59">
        <v>50</v>
      </c>
      <c r="D59">
        <f t="shared" si="0"/>
        <v>1.1000000000000001</v>
      </c>
      <c r="E59">
        <f t="shared" si="1"/>
        <v>0.8</v>
      </c>
    </row>
    <row r="60" spans="1:5" x14ac:dyDescent="0.25">
      <c r="A60">
        <v>57</v>
      </c>
      <c r="B60" t="s">
        <v>62</v>
      </c>
      <c r="C60">
        <v>50</v>
      </c>
      <c r="D60">
        <f t="shared" si="0"/>
        <v>1.1000000000000001</v>
      </c>
      <c r="E60">
        <f t="shared" si="1"/>
        <v>0.8</v>
      </c>
    </row>
    <row r="61" spans="1:5" x14ac:dyDescent="0.25">
      <c r="A61">
        <v>58</v>
      </c>
      <c r="B61" t="s">
        <v>63</v>
      </c>
      <c r="C61">
        <v>50</v>
      </c>
      <c r="D61">
        <f t="shared" si="0"/>
        <v>1.1000000000000001</v>
      </c>
      <c r="E61">
        <f t="shared" si="1"/>
        <v>0.8</v>
      </c>
    </row>
    <row r="62" spans="1:5" x14ac:dyDescent="0.25">
      <c r="A62">
        <v>59</v>
      </c>
      <c r="B62" t="s">
        <v>64</v>
      </c>
      <c r="C62">
        <v>50</v>
      </c>
      <c r="D62">
        <f t="shared" si="0"/>
        <v>1.1000000000000001</v>
      </c>
      <c r="E62">
        <f t="shared" si="1"/>
        <v>0.8</v>
      </c>
    </row>
    <row r="63" spans="1:5" x14ac:dyDescent="0.25">
      <c r="A63">
        <v>60</v>
      </c>
      <c r="B63" t="s">
        <v>65</v>
      </c>
      <c r="C63">
        <v>50</v>
      </c>
      <c r="D63">
        <f t="shared" si="0"/>
        <v>1.1000000000000001</v>
      </c>
      <c r="E63">
        <f t="shared" si="1"/>
        <v>0.8</v>
      </c>
    </row>
    <row r="64" spans="1:5" x14ac:dyDescent="0.25">
      <c r="A64">
        <v>61</v>
      </c>
      <c r="B64" t="s">
        <v>66</v>
      </c>
      <c r="C64">
        <v>50</v>
      </c>
      <c r="D64">
        <f t="shared" si="0"/>
        <v>1.1000000000000001</v>
      </c>
      <c r="E64">
        <f t="shared" si="1"/>
        <v>0.8</v>
      </c>
    </row>
    <row r="65" spans="1:5" x14ac:dyDescent="0.25">
      <c r="A65">
        <v>62</v>
      </c>
      <c r="B65" t="s">
        <v>67</v>
      </c>
      <c r="C65">
        <v>50</v>
      </c>
      <c r="D65">
        <f t="shared" si="0"/>
        <v>1.1000000000000001</v>
      </c>
      <c r="E65">
        <f t="shared" si="1"/>
        <v>0.8</v>
      </c>
    </row>
    <row r="66" spans="1:5" x14ac:dyDescent="0.25">
      <c r="A66">
        <v>63</v>
      </c>
      <c r="B66" t="s">
        <v>68</v>
      </c>
      <c r="C66">
        <v>50</v>
      </c>
      <c r="D66">
        <f t="shared" si="0"/>
        <v>1.1000000000000001</v>
      </c>
      <c r="E66">
        <f t="shared" si="1"/>
        <v>0.8</v>
      </c>
    </row>
    <row r="67" spans="1:5" x14ac:dyDescent="0.25">
      <c r="A67">
        <v>64</v>
      </c>
      <c r="B67" t="s">
        <v>69</v>
      </c>
      <c r="C67">
        <v>50</v>
      </c>
      <c r="D67">
        <f t="shared" si="0"/>
        <v>1.1000000000000001</v>
      </c>
      <c r="E67">
        <f t="shared" si="1"/>
        <v>0.8</v>
      </c>
    </row>
    <row r="68" spans="1:5" x14ac:dyDescent="0.25">
      <c r="A68">
        <v>65</v>
      </c>
      <c r="B68" t="s">
        <v>70</v>
      </c>
      <c r="C68">
        <v>50</v>
      </c>
      <c r="D68">
        <f t="shared" si="0"/>
        <v>1.1000000000000001</v>
      </c>
      <c r="E68">
        <f t="shared" si="1"/>
        <v>0.8</v>
      </c>
    </row>
    <row r="69" spans="1:5" x14ac:dyDescent="0.25">
      <c r="A69">
        <v>66</v>
      </c>
      <c r="B69" t="s">
        <v>71</v>
      </c>
      <c r="C69">
        <v>50</v>
      </c>
      <c r="D69">
        <f t="shared" si="0"/>
        <v>1.1000000000000001</v>
      </c>
      <c r="E69">
        <f t="shared" si="1"/>
        <v>0.8</v>
      </c>
    </row>
    <row r="70" spans="1:5" x14ac:dyDescent="0.25">
      <c r="A70">
        <v>67</v>
      </c>
      <c r="B70" t="s">
        <v>72</v>
      </c>
      <c r="C70">
        <v>50</v>
      </c>
      <c r="D70">
        <f t="shared" si="0"/>
        <v>1.1000000000000001</v>
      </c>
      <c r="E70">
        <f t="shared" si="1"/>
        <v>0.8</v>
      </c>
    </row>
    <row r="71" spans="1:5" x14ac:dyDescent="0.25">
      <c r="A71">
        <v>68</v>
      </c>
      <c r="B71" t="s">
        <v>73</v>
      </c>
      <c r="C71">
        <v>50</v>
      </c>
      <c r="D71">
        <f t="shared" si="0"/>
        <v>1.1000000000000001</v>
      </c>
      <c r="E71">
        <f t="shared" si="1"/>
        <v>0.8</v>
      </c>
    </row>
    <row r="72" spans="1:5" x14ac:dyDescent="0.25">
      <c r="A72">
        <v>69</v>
      </c>
      <c r="B72" t="s">
        <v>74</v>
      </c>
      <c r="C72">
        <v>50</v>
      </c>
      <c r="D72">
        <f t="shared" si="0"/>
        <v>1.1000000000000001</v>
      </c>
      <c r="E72">
        <f t="shared" si="1"/>
        <v>0.8</v>
      </c>
    </row>
    <row r="73" spans="1:5" x14ac:dyDescent="0.25">
      <c r="A73">
        <v>70</v>
      </c>
      <c r="B73" t="s">
        <v>75</v>
      </c>
      <c r="C73">
        <v>50</v>
      </c>
      <c r="D73">
        <f t="shared" si="0"/>
        <v>1.1000000000000001</v>
      </c>
      <c r="E73">
        <f t="shared" si="1"/>
        <v>0.8</v>
      </c>
    </row>
    <row r="74" spans="1:5" x14ac:dyDescent="0.25">
      <c r="A74">
        <v>71</v>
      </c>
      <c r="B74" t="s">
        <v>76</v>
      </c>
      <c r="C74">
        <v>50</v>
      </c>
      <c r="D74">
        <f t="shared" si="0"/>
        <v>1.1000000000000001</v>
      </c>
      <c r="E74">
        <f t="shared" si="1"/>
        <v>0.8</v>
      </c>
    </row>
    <row r="75" spans="1:5" x14ac:dyDescent="0.25">
      <c r="A75">
        <v>72</v>
      </c>
      <c r="B75" t="s">
        <v>77</v>
      </c>
      <c r="C75">
        <v>50</v>
      </c>
      <c r="D75">
        <f t="shared" si="0"/>
        <v>1.1000000000000001</v>
      </c>
      <c r="E75">
        <f t="shared" si="1"/>
        <v>0.8</v>
      </c>
    </row>
    <row r="76" spans="1:5" x14ac:dyDescent="0.25">
      <c r="A76">
        <v>73</v>
      </c>
      <c r="B76" t="s">
        <v>78</v>
      </c>
      <c r="C76">
        <v>50</v>
      </c>
      <c r="D76">
        <f t="shared" si="0"/>
        <v>1.1000000000000001</v>
      </c>
      <c r="E76">
        <f t="shared" si="1"/>
        <v>0.8</v>
      </c>
    </row>
    <row r="77" spans="1:5" x14ac:dyDescent="0.25">
      <c r="A77">
        <v>74</v>
      </c>
      <c r="B77" t="s">
        <v>79</v>
      </c>
      <c r="C77">
        <v>50</v>
      </c>
      <c r="D77">
        <f t="shared" si="0"/>
        <v>1.1000000000000001</v>
      </c>
      <c r="E77">
        <f t="shared" si="1"/>
        <v>0.8</v>
      </c>
    </row>
    <row r="78" spans="1:5" x14ac:dyDescent="0.25">
      <c r="A78">
        <v>75</v>
      </c>
      <c r="B78" t="s">
        <v>80</v>
      </c>
      <c r="C78">
        <v>50</v>
      </c>
      <c r="D78">
        <f t="shared" si="0"/>
        <v>1.1000000000000001</v>
      </c>
      <c r="E78">
        <f t="shared" si="1"/>
        <v>0.8</v>
      </c>
    </row>
    <row r="79" spans="1:5" x14ac:dyDescent="0.25">
      <c r="A79">
        <v>76</v>
      </c>
      <c r="B79" t="s">
        <v>81</v>
      </c>
      <c r="C79">
        <v>50</v>
      </c>
      <c r="D79">
        <f t="shared" si="0"/>
        <v>1.1000000000000001</v>
      </c>
      <c r="E79">
        <f t="shared" si="1"/>
        <v>0.8</v>
      </c>
    </row>
    <row r="80" spans="1:5" x14ac:dyDescent="0.25">
      <c r="A80">
        <v>77</v>
      </c>
      <c r="B80" t="s">
        <v>82</v>
      </c>
      <c r="C80">
        <v>50</v>
      </c>
      <c r="D80">
        <f t="shared" si="0"/>
        <v>1.1000000000000001</v>
      </c>
      <c r="E80">
        <f t="shared" si="1"/>
        <v>0.8</v>
      </c>
    </row>
    <row r="81" spans="1:5" x14ac:dyDescent="0.25">
      <c r="A81">
        <v>78</v>
      </c>
      <c r="B81" t="s">
        <v>83</v>
      </c>
      <c r="C81">
        <v>50</v>
      </c>
      <c r="D81">
        <f t="shared" si="0"/>
        <v>1.1000000000000001</v>
      </c>
      <c r="E81">
        <f t="shared" si="1"/>
        <v>0.8</v>
      </c>
    </row>
    <row r="82" spans="1:5" x14ac:dyDescent="0.25">
      <c r="A82">
        <v>79</v>
      </c>
      <c r="B82" t="s">
        <v>84</v>
      </c>
      <c r="C82">
        <v>50</v>
      </c>
      <c r="D82">
        <f t="shared" si="0"/>
        <v>1.1000000000000001</v>
      </c>
      <c r="E82">
        <f t="shared" si="1"/>
        <v>0.8</v>
      </c>
    </row>
    <row r="83" spans="1:5" x14ac:dyDescent="0.25">
      <c r="A83">
        <v>80</v>
      </c>
      <c r="B83" t="s">
        <v>85</v>
      </c>
      <c r="C83">
        <v>50</v>
      </c>
      <c r="D83">
        <f t="shared" si="0"/>
        <v>1.1000000000000001</v>
      </c>
      <c r="E83">
        <f t="shared" si="1"/>
        <v>0.8</v>
      </c>
    </row>
    <row r="84" spans="1:5" x14ac:dyDescent="0.25">
      <c r="A84">
        <v>81</v>
      </c>
      <c r="B84" t="s">
        <v>86</v>
      </c>
      <c r="C84">
        <v>50</v>
      </c>
      <c r="D84">
        <f t="shared" si="0"/>
        <v>1.1000000000000001</v>
      </c>
      <c r="E84">
        <f t="shared" si="1"/>
        <v>0.8</v>
      </c>
    </row>
    <row r="85" spans="1:5" x14ac:dyDescent="0.25">
      <c r="A85">
        <v>82</v>
      </c>
      <c r="B85" t="s">
        <v>87</v>
      </c>
      <c r="C85">
        <v>50</v>
      </c>
      <c r="D85">
        <f t="shared" si="0"/>
        <v>1.1000000000000001</v>
      </c>
      <c r="E85">
        <f t="shared" si="1"/>
        <v>0.8</v>
      </c>
    </row>
    <row r="86" spans="1:5" x14ac:dyDescent="0.25">
      <c r="A86">
        <v>83</v>
      </c>
      <c r="B86" t="s">
        <v>88</v>
      </c>
      <c r="C86">
        <v>50</v>
      </c>
      <c r="D86">
        <f t="shared" si="0"/>
        <v>1.1000000000000001</v>
      </c>
      <c r="E86">
        <f t="shared" si="1"/>
        <v>0.8</v>
      </c>
    </row>
    <row r="87" spans="1:5" x14ac:dyDescent="0.25">
      <c r="A87">
        <v>84</v>
      </c>
      <c r="B87" t="s">
        <v>89</v>
      </c>
      <c r="C87">
        <v>50</v>
      </c>
      <c r="D87">
        <f t="shared" si="0"/>
        <v>1.1000000000000001</v>
      </c>
      <c r="E87">
        <f t="shared" si="1"/>
        <v>0.8</v>
      </c>
    </row>
    <row r="88" spans="1:5" x14ac:dyDescent="0.25">
      <c r="A88">
        <v>85</v>
      </c>
      <c r="B88" t="s">
        <v>90</v>
      </c>
      <c r="C88">
        <v>50</v>
      </c>
      <c r="D88">
        <f t="shared" si="0"/>
        <v>1.1000000000000001</v>
      </c>
      <c r="E88">
        <f t="shared" si="1"/>
        <v>0.8</v>
      </c>
    </row>
    <row r="89" spans="1:5" x14ac:dyDescent="0.25">
      <c r="A89">
        <v>86</v>
      </c>
      <c r="B89" t="s">
        <v>91</v>
      </c>
      <c r="C89">
        <v>50</v>
      </c>
      <c r="D89">
        <f t="shared" si="0"/>
        <v>1.1000000000000001</v>
      </c>
      <c r="E89">
        <f t="shared" si="1"/>
        <v>0.8</v>
      </c>
    </row>
    <row r="90" spans="1:5" x14ac:dyDescent="0.25">
      <c r="A90">
        <v>87</v>
      </c>
      <c r="B90" t="s">
        <v>92</v>
      </c>
      <c r="C90">
        <v>50</v>
      </c>
      <c r="D90">
        <f t="shared" si="0"/>
        <v>1.1000000000000001</v>
      </c>
      <c r="E90">
        <f t="shared" si="1"/>
        <v>0.8</v>
      </c>
    </row>
    <row r="91" spans="1:5" x14ac:dyDescent="0.25">
      <c r="A91">
        <v>88</v>
      </c>
      <c r="B91" t="s">
        <v>93</v>
      </c>
      <c r="C91">
        <v>50</v>
      </c>
      <c r="D91">
        <f t="shared" si="0"/>
        <v>1.1000000000000001</v>
      </c>
      <c r="E91">
        <f t="shared" si="1"/>
        <v>0.8</v>
      </c>
    </row>
    <row r="92" spans="1:5" x14ac:dyDescent="0.25">
      <c r="A92">
        <v>89</v>
      </c>
      <c r="B92" t="s">
        <v>94</v>
      </c>
      <c r="C92">
        <v>50</v>
      </c>
      <c r="D92">
        <f t="shared" si="0"/>
        <v>1.1000000000000001</v>
      </c>
      <c r="E92">
        <f t="shared" si="1"/>
        <v>0.8</v>
      </c>
    </row>
    <row r="93" spans="1:5" x14ac:dyDescent="0.25">
      <c r="A93">
        <v>90</v>
      </c>
      <c r="B93" t="s">
        <v>95</v>
      </c>
      <c r="C93">
        <v>50</v>
      </c>
      <c r="D93">
        <f t="shared" si="0"/>
        <v>1.1000000000000001</v>
      </c>
      <c r="E93">
        <f t="shared" si="1"/>
        <v>0.8</v>
      </c>
    </row>
    <row r="94" spans="1:5" x14ac:dyDescent="0.25">
      <c r="A94">
        <v>91</v>
      </c>
      <c r="B94" t="s">
        <v>96</v>
      </c>
      <c r="C94">
        <v>50</v>
      </c>
      <c r="D94">
        <f t="shared" si="0"/>
        <v>1.1000000000000001</v>
      </c>
      <c r="E94">
        <f t="shared" si="1"/>
        <v>0.8</v>
      </c>
    </row>
    <row r="95" spans="1:5" x14ac:dyDescent="0.25">
      <c r="A95">
        <v>92</v>
      </c>
      <c r="B95" t="s">
        <v>97</v>
      </c>
      <c r="C95">
        <v>50</v>
      </c>
      <c r="D95">
        <f t="shared" si="0"/>
        <v>1.1000000000000001</v>
      </c>
      <c r="E95">
        <f t="shared" si="1"/>
        <v>0.8</v>
      </c>
    </row>
    <row r="96" spans="1:5" x14ac:dyDescent="0.25">
      <c r="A96">
        <v>93</v>
      </c>
      <c r="B96" t="s">
        <v>98</v>
      </c>
      <c r="C96">
        <v>50</v>
      </c>
      <c r="D96">
        <f t="shared" si="0"/>
        <v>1.1000000000000001</v>
      </c>
      <c r="E96">
        <f t="shared" si="1"/>
        <v>0.8</v>
      </c>
    </row>
    <row r="97" spans="1:5" x14ac:dyDescent="0.25">
      <c r="A97">
        <v>94</v>
      </c>
      <c r="B97" t="s">
        <v>99</v>
      </c>
      <c r="C97">
        <v>50</v>
      </c>
      <c r="D97">
        <f t="shared" si="0"/>
        <v>1.1000000000000001</v>
      </c>
      <c r="E97">
        <f t="shared" si="1"/>
        <v>0.8</v>
      </c>
    </row>
    <row r="98" spans="1:5" x14ac:dyDescent="0.25">
      <c r="A98">
        <v>95</v>
      </c>
      <c r="B98" t="s">
        <v>100</v>
      </c>
      <c r="C98">
        <v>50</v>
      </c>
      <c r="D98">
        <f t="shared" si="0"/>
        <v>1.1000000000000001</v>
      </c>
      <c r="E98">
        <f t="shared" si="1"/>
        <v>0.8</v>
      </c>
    </row>
    <row r="99" spans="1:5" x14ac:dyDescent="0.25">
      <c r="A99">
        <v>96</v>
      </c>
      <c r="B99" t="s">
        <v>101</v>
      </c>
      <c r="C99">
        <v>50</v>
      </c>
      <c r="D99">
        <f t="shared" si="0"/>
        <v>1.1000000000000001</v>
      </c>
      <c r="E99">
        <f t="shared" si="1"/>
        <v>0.8</v>
      </c>
    </row>
    <row r="100" spans="1:5" x14ac:dyDescent="0.25">
      <c r="A100">
        <v>97</v>
      </c>
      <c r="B100" t="s">
        <v>102</v>
      </c>
      <c r="C100">
        <v>50</v>
      </c>
      <c r="D100">
        <f t="shared" si="0"/>
        <v>1.1000000000000001</v>
      </c>
      <c r="E100">
        <f t="shared" si="1"/>
        <v>0.8</v>
      </c>
    </row>
    <row r="101" spans="1:5" x14ac:dyDescent="0.25">
      <c r="A101">
        <v>98</v>
      </c>
      <c r="B101" t="s">
        <v>103</v>
      </c>
      <c r="C101">
        <v>50</v>
      </c>
      <c r="D101">
        <f t="shared" si="0"/>
        <v>1.1000000000000001</v>
      </c>
      <c r="E101">
        <f t="shared" si="1"/>
        <v>0.8</v>
      </c>
    </row>
    <row r="102" spans="1:5" x14ac:dyDescent="0.25">
      <c r="A102">
        <v>99</v>
      </c>
      <c r="B102" t="s">
        <v>104</v>
      </c>
      <c r="C102">
        <v>50</v>
      </c>
      <c r="D102">
        <f t="shared" si="0"/>
        <v>1.1000000000000001</v>
      </c>
      <c r="E102">
        <f t="shared" si="1"/>
        <v>0.8</v>
      </c>
    </row>
    <row r="103" spans="1:5" x14ac:dyDescent="0.25">
      <c r="A103">
        <v>100</v>
      </c>
      <c r="B103" t="s">
        <v>105</v>
      </c>
      <c r="C103">
        <v>50</v>
      </c>
      <c r="D103">
        <f t="shared" si="0"/>
        <v>1.1000000000000001</v>
      </c>
      <c r="E103">
        <f t="shared" si="1"/>
        <v>0.8</v>
      </c>
    </row>
    <row r="104" spans="1:5" x14ac:dyDescent="0.25">
      <c r="A104">
        <v>101</v>
      </c>
      <c r="B104" t="s">
        <v>106</v>
      </c>
      <c r="C104">
        <v>50</v>
      </c>
      <c r="D104">
        <f t="shared" si="0"/>
        <v>1.1000000000000001</v>
      </c>
      <c r="E104">
        <f t="shared" si="1"/>
        <v>0.8</v>
      </c>
    </row>
    <row r="105" spans="1:5" x14ac:dyDescent="0.25">
      <c r="A105">
        <v>102</v>
      </c>
      <c r="B105" t="s">
        <v>107</v>
      </c>
      <c r="C105">
        <v>50</v>
      </c>
      <c r="D105">
        <f t="shared" si="0"/>
        <v>1.1000000000000001</v>
      </c>
      <c r="E105">
        <f t="shared" si="1"/>
        <v>0.8</v>
      </c>
    </row>
    <row r="106" spans="1:5" x14ac:dyDescent="0.25">
      <c r="A106">
        <v>103</v>
      </c>
      <c r="B106" t="s">
        <v>108</v>
      </c>
      <c r="C106">
        <v>50</v>
      </c>
      <c r="D106">
        <f t="shared" si="0"/>
        <v>1.1000000000000001</v>
      </c>
      <c r="E106">
        <f t="shared" si="1"/>
        <v>0.8</v>
      </c>
    </row>
    <row r="107" spans="1:5" x14ac:dyDescent="0.25">
      <c r="A107">
        <v>104</v>
      </c>
      <c r="B107" t="s">
        <v>109</v>
      </c>
      <c r="C107">
        <v>50</v>
      </c>
      <c r="D107">
        <f t="shared" si="0"/>
        <v>1.1000000000000001</v>
      </c>
      <c r="E107">
        <f t="shared" si="1"/>
        <v>0.8</v>
      </c>
    </row>
    <row r="108" spans="1:5" x14ac:dyDescent="0.25">
      <c r="A108">
        <v>105</v>
      </c>
      <c r="B108" t="s">
        <v>110</v>
      </c>
      <c r="C108">
        <v>50</v>
      </c>
      <c r="D108">
        <f t="shared" si="0"/>
        <v>1.1000000000000001</v>
      </c>
      <c r="E108">
        <f t="shared" si="1"/>
        <v>0.8</v>
      </c>
    </row>
    <row r="109" spans="1:5" x14ac:dyDescent="0.25">
      <c r="A109">
        <v>106</v>
      </c>
      <c r="B109" t="s">
        <v>111</v>
      </c>
      <c r="C109">
        <v>50</v>
      </c>
      <c r="D109">
        <f t="shared" si="0"/>
        <v>1.1000000000000001</v>
      </c>
      <c r="E109">
        <f t="shared" si="1"/>
        <v>0.8</v>
      </c>
    </row>
    <row r="110" spans="1:5" x14ac:dyDescent="0.25">
      <c r="A110">
        <v>107</v>
      </c>
      <c r="B110" t="s">
        <v>112</v>
      </c>
      <c r="C110">
        <v>50</v>
      </c>
      <c r="D110">
        <f t="shared" si="0"/>
        <v>1.1000000000000001</v>
      </c>
      <c r="E110">
        <f t="shared" si="1"/>
        <v>0.8</v>
      </c>
    </row>
    <row r="111" spans="1:5" x14ac:dyDescent="0.25">
      <c r="A111">
        <v>108</v>
      </c>
      <c r="B111" t="s">
        <v>113</v>
      </c>
      <c r="C111">
        <v>50</v>
      </c>
      <c r="D111">
        <f t="shared" si="0"/>
        <v>1.1000000000000001</v>
      </c>
      <c r="E111">
        <f t="shared" si="1"/>
        <v>0.8</v>
      </c>
    </row>
    <row r="112" spans="1:5" x14ac:dyDescent="0.25">
      <c r="A112">
        <v>109</v>
      </c>
      <c r="B112" t="s">
        <v>114</v>
      </c>
      <c r="C112">
        <v>50</v>
      </c>
      <c r="D112">
        <f t="shared" si="0"/>
        <v>1.1000000000000001</v>
      </c>
      <c r="E112">
        <f t="shared" si="1"/>
        <v>0.8</v>
      </c>
    </row>
    <row r="113" spans="1:5" x14ac:dyDescent="0.25">
      <c r="A113">
        <v>110</v>
      </c>
      <c r="B113" t="s">
        <v>115</v>
      </c>
      <c r="C113">
        <v>50</v>
      </c>
      <c r="D113">
        <f t="shared" si="0"/>
        <v>1.1000000000000001</v>
      </c>
      <c r="E113">
        <f t="shared" si="1"/>
        <v>0.8</v>
      </c>
    </row>
    <row r="114" spans="1:5" x14ac:dyDescent="0.25">
      <c r="A114">
        <v>111</v>
      </c>
      <c r="B114" t="s">
        <v>116</v>
      </c>
      <c r="C114">
        <v>50</v>
      </c>
      <c r="D114">
        <f t="shared" si="0"/>
        <v>1.1000000000000001</v>
      </c>
      <c r="E114">
        <f t="shared" si="1"/>
        <v>0.8</v>
      </c>
    </row>
    <row r="115" spans="1:5" x14ac:dyDescent="0.25">
      <c r="A115">
        <v>112</v>
      </c>
      <c r="B115" t="s">
        <v>117</v>
      </c>
      <c r="C115">
        <v>50</v>
      </c>
      <c r="D115">
        <f t="shared" si="0"/>
        <v>1.1000000000000001</v>
      </c>
      <c r="E115">
        <f t="shared" si="1"/>
        <v>0.8</v>
      </c>
    </row>
    <row r="116" spans="1:5" x14ac:dyDescent="0.25">
      <c r="A116">
        <v>113</v>
      </c>
      <c r="B116" t="s">
        <v>33</v>
      </c>
      <c r="C116">
        <v>50</v>
      </c>
      <c r="D116">
        <f t="shared" si="0"/>
        <v>1.1000000000000001</v>
      </c>
      <c r="E116">
        <f t="shared" si="1"/>
        <v>0.8</v>
      </c>
    </row>
    <row r="117" spans="1:5" x14ac:dyDescent="0.25">
      <c r="A117">
        <v>114</v>
      </c>
      <c r="B117" t="s">
        <v>118</v>
      </c>
      <c r="C117">
        <v>50</v>
      </c>
      <c r="D117">
        <f t="shared" si="0"/>
        <v>1.1000000000000001</v>
      </c>
      <c r="E117">
        <f t="shared" si="1"/>
        <v>0.8</v>
      </c>
    </row>
    <row r="118" spans="1:5" x14ac:dyDescent="0.25">
      <c r="A118">
        <v>115</v>
      </c>
      <c r="B118" t="s">
        <v>119</v>
      </c>
      <c r="C118">
        <v>50</v>
      </c>
      <c r="D118">
        <f t="shared" si="0"/>
        <v>1.1000000000000001</v>
      </c>
      <c r="E118">
        <f t="shared" si="1"/>
        <v>0.8</v>
      </c>
    </row>
    <row r="119" spans="1:5" x14ac:dyDescent="0.25">
      <c r="A119">
        <v>116</v>
      </c>
      <c r="B119" t="s">
        <v>120</v>
      </c>
      <c r="C119">
        <v>50</v>
      </c>
      <c r="D119">
        <f t="shared" si="0"/>
        <v>1.1000000000000001</v>
      </c>
      <c r="E119">
        <f t="shared" si="1"/>
        <v>0.8</v>
      </c>
    </row>
    <row r="120" spans="1:5" x14ac:dyDescent="0.25">
      <c r="A120">
        <v>117</v>
      </c>
      <c r="B120" t="s">
        <v>121</v>
      </c>
      <c r="C120">
        <v>50</v>
      </c>
      <c r="D120">
        <f t="shared" si="0"/>
        <v>1.1000000000000001</v>
      </c>
      <c r="E120">
        <f t="shared" si="1"/>
        <v>0.8</v>
      </c>
    </row>
    <row r="121" spans="1:5" x14ac:dyDescent="0.25">
      <c r="A121">
        <v>118</v>
      </c>
      <c r="B121" t="s">
        <v>122</v>
      </c>
      <c r="C121">
        <v>50</v>
      </c>
      <c r="D121">
        <f t="shared" si="0"/>
        <v>1.1000000000000001</v>
      </c>
      <c r="E121">
        <f t="shared" si="1"/>
        <v>0.8</v>
      </c>
    </row>
    <row r="122" spans="1:5" x14ac:dyDescent="0.25">
      <c r="A122">
        <v>119</v>
      </c>
      <c r="B122" t="s">
        <v>123</v>
      </c>
      <c r="C122">
        <v>50</v>
      </c>
      <c r="D122">
        <f t="shared" si="0"/>
        <v>1.1000000000000001</v>
      </c>
      <c r="E122">
        <f t="shared" si="1"/>
        <v>0.8</v>
      </c>
    </row>
    <row r="123" spans="1:5" x14ac:dyDescent="0.25">
      <c r="A123">
        <v>120</v>
      </c>
      <c r="B123" t="s">
        <v>124</v>
      </c>
      <c r="C123">
        <v>50</v>
      </c>
      <c r="D123">
        <f t="shared" ref="D123:D139" si="2">IF(C123&gt;60,1.2,IF(C123&gt;40,1.1,1))</f>
        <v>1.1000000000000001</v>
      </c>
      <c r="E123">
        <f t="shared" ref="E123:E139" si="3">ROUND(IF(C123&gt;35,1.2,IF(C123&gt;=30,1.1,1))*2/3,2)</f>
        <v>0.8</v>
      </c>
    </row>
    <row r="124" spans="1:5" x14ac:dyDescent="0.25">
      <c r="A124">
        <v>121</v>
      </c>
      <c r="B124" t="s">
        <v>125</v>
      </c>
      <c r="C124">
        <v>50</v>
      </c>
      <c r="D124">
        <f t="shared" si="2"/>
        <v>1.1000000000000001</v>
      </c>
      <c r="E124">
        <f t="shared" si="3"/>
        <v>0.8</v>
      </c>
    </row>
    <row r="125" spans="1:5" x14ac:dyDescent="0.25">
      <c r="A125">
        <v>122</v>
      </c>
      <c r="B125" t="s">
        <v>126</v>
      </c>
      <c r="C125">
        <v>50</v>
      </c>
      <c r="D125">
        <f t="shared" si="2"/>
        <v>1.1000000000000001</v>
      </c>
      <c r="E125">
        <f t="shared" si="3"/>
        <v>0.8</v>
      </c>
    </row>
    <row r="126" spans="1:5" x14ac:dyDescent="0.25">
      <c r="A126">
        <v>123</v>
      </c>
      <c r="B126" t="s">
        <v>127</v>
      </c>
      <c r="C126">
        <v>50</v>
      </c>
      <c r="D126">
        <f t="shared" si="2"/>
        <v>1.1000000000000001</v>
      </c>
      <c r="E126">
        <f t="shared" si="3"/>
        <v>0.8</v>
      </c>
    </row>
    <row r="127" spans="1:5" x14ac:dyDescent="0.25">
      <c r="A127">
        <v>124</v>
      </c>
      <c r="B127" t="s">
        <v>128</v>
      </c>
      <c r="C127">
        <v>50</v>
      </c>
      <c r="D127">
        <f t="shared" si="2"/>
        <v>1.1000000000000001</v>
      </c>
      <c r="E127">
        <f t="shared" si="3"/>
        <v>0.8</v>
      </c>
    </row>
    <row r="128" spans="1:5" x14ac:dyDescent="0.25">
      <c r="A128">
        <v>125</v>
      </c>
      <c r="B128" t="s">
        <v>129</v>
      </c>
      <c r="C128">
        <v>50</v>
      </c>
      <c r="D128">
        <f t="shared" si="2"/>
        <v>1.1000000000000001</v>
      </c>
      <c r="E128">
        <f t="shared" si="3"/>
        <v>0.8</v>
      </c>
    </row>
    <row r="129" spans="1:5" x14ac:dyDescent="0.25">
      <c r="A129">
        <v>126</v>
      </c>
      <c r="B129" t="s">
        <v>38</v>
      </c>
      <c r="C129">
        <v>50</v>
      </c>
      <c r="D129">
        <f t="shared" si="2"/>
        <v>1.1000000000000001</v>
      </c>
      <c r="E129">
        <f t="shared" si="3"/>
        <v>0.8</v>
      </c>
    </row>
    <row r="130" spans="1:5" x14ac:dyDescent="0.25">
      <c r="A130">
        <v>127</v>
      </c>
      <c r="B130" t="s">
        <v>130</v>
      </c>
      <c r="C130">
        <v>50</v>
      </c>
      <c r="D130">
        <f t="shared" si="2"/>
        <v>1.1000000000000001</v>
      </c>
      <c r="E130">
        <f t="shared" si="3"/>
        <v>0.8</v>
      </c>
    </row>
    <row r="131" spans="1:5" x14ac:dyDescent="0.25">
      <c r="A131">
        <v>128</v>
      </c>
      <c r="B131" t="s">
        <v>131</v>
      </c>
      <c r="C131">
        <v>50</v>
      </c>
      <c r="D131">
        <f t="shared" si="2"/>
        <v>1.1000000000000001</v>
      </c>
      <c r="E131">
        <f t="shared" si="3"/>
        <v>0.8</v>
      </c>
    </row>
    <row r="132" spans="1:5" x14ac:dyDescent="0.25">
      <c r="A132">
        <v>129</v>
      </c>
      <c r="B132" t="s">
        <v>132</v>
      </c>
      <c r="C132">
        <v>50</v>
      </c>
      <c r="D132">
        <f t="shared" si="2"/>
        <v>1.1000000000000001</v>
      </c>
      <c r="E132">
        <f t="shared" si="3"/>
        <v>0.8</v>
      </c>
    </row>
    <row r="133" spans="1:5" x14ac:dyDescent="0.25">
      <c r="A133">
        <v>130</v>
      </c>
      <c r="B133" t="s">
        <v>133</v>
      </c>
      <c r="C133">
        <v>50</v>
      </c>
      <c r="D133">
        <f t="shared" si="2"/>
        <v>1.1000000000000001</v>
      </c>
      <c r="E133">
        <f t="shared" si="3"/>
        <v>0.8</v>
      </c>
    </row>
    <row r="134" spans="1:5" x14ac:dyDescent="0.25">
      <c r="A134">
        <v>131</v>
      </c>
      <c r="B134" t="s">
        <v>134</v>
      </c>
      <c r="C134">
        <v>50</v>
      </c>
      <c r="D134">
        <f t="shared" si="2"/>
        <v>1.1000000000000001</v>
      </c>
      <c r="E134">
        <f t="shared" si="3"/>
        <v>0.8</v>
      </c>
    </row>
    <row r="135" spans="1:5" x14ac:dyDescent="0.25">
      <c r="A135">
        <v>132</v>
      </c>
      <c r="B135" t="s">
        <v>135</v>
      </c>
      <c r="C135">
        <v>50</v>
      </c>
      <c r="D135">
        <f t="shared" si="2"/>
        <v>1.1000000000000001</v>
      </c>
      <c r="E135">
        <f t="shared" si="3"/>
        <v>0.8</v>
      </c>
    </row>
    <row r="136" spans="1:5" x14ac:dyDescent="0.25">
      <c r="A136">
        <v>133</v>
      </c>
      <c r="B136" t="s">
        <v>136</v>
      </c>
      <c r="C136">
        <v>50</v>
      </c>
      <c r="D136">
        <f t="shared" si="2"/>
        <v>1.1000000000000001</v>
      </c>
      <c r="E136">
        <f t="shared" si="3"/>
        <v>0.8</v>
      </c>
    </row>
    <row r="137" spans="1:5" x14ac:dyDescent="0.25">
      <c r="A137">
        <v>134</v>
      </c>
      <c r="B137" t="s">
        <v>137</v>
      </c>
      <c r="C137">
        <v>50</v>
      </c>
      <c r="D137">
        <f t="shared" si="2"/>
        <v>1.1000000000000001</v>
      </c>
      <c r="E137">
        <f t="shared" si="3"/>
        <v>0.8</v>
      </c>
    </row>
    <row r="138" spans="1:5" x14ac:dyDescent="0.25">
      <c r="A138">
        <v>135</v>
      </c>
      <c r="B138" t="s">
        <v>138</v>
      </c>
      <c r="C138">
        <v>50</v>
      </c>
      <c r="D138">
        <f t="shared" si="2"/>
        <v>1.1000000000000001</v>
      </c>
      <c r="E138">
        <f t="shared" si="3"/>
        <v>0.8</v>
      </c>
    </row>
    <row r="139" spans="1:5" x14ac:dyDescent="0.25">
      <c r="A139">
        <v>136</v>
      </c>
      <c r="B139" t="s">
        <v>139</v>
      </c>
      <c r="C139">
        <v>50</v>
      </c>
      <c r="D139">
        <f t="shared" si="2"/>
        <v>1.1000000000000001</v>
      </c>
      <c r="E139">
        <f t="shared" si="3"/>
        <v>0.8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7" workbookViewId="0">
      <selection activeCell="B30" sqref="B30"/>
    </sheetView>
  </sheetViews>
  <sheetFormatPr defaultRowHeight="15" x14ac:dyDescent="0.25"/>
  <cols>
    <col min="2" max="2" width="26" customWidth="1"/>
  </cols>
  <sheetData>
    <row r="2" spans="1:12" x14ac:dyDescent="0.25">
      <c r="A2" t="s">
        <v>0</v>
      </c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  <c r="L2" t="s">
        <v>150</v>
      </c>
    </row>
    <row r="3" spans="1:12" x14ac:dyDescent="0.25">
      <c r="A3">
        <v>1</v>
      </c>
      <c r="B3" t="s">
        <v>151</v>
      </c>
      <c r="C3" t="s">
        <v>152</v>
      </c>
      <c r="D3">
        <v>15112</v>
      </c>
      <c r="E3">
        <v>5.34</v>
      </c>
      <c r="F3">
        <v>0.35</v>
      </c>
      <c r="G3">
        <v>270</v>
      </c>
      <c r="H3">
        <f>G3*25%</f>
        <v>67.5</v>
      </c>
      <c r="I3">
        <v>176</v>
      </c>
      <c r="J3">
        <v>104</v>
      </c>
      <c r="K3">
        <f>I3+G3+J3-H3</f>
        <v>482.5</v>
      </c>
    </row>
    <row r="4" spans="1:12" x14ac:dyDescent="0.25">
      <c r="A4">
        <v>2</v>
      </c>
      <c r="B4" t="s">
        <v>153</v>
      </c>
      <c r="C4" t="s">
        <v>152</v>
      </c>
      <c r="D4">
        <v>15111</v>
      </c>
      <c r="E4">
        <v>2.67</v>
      </c>
      <c r="F4">
        <v>0.45</v>
      </c>
      <c r="G4">
        <v>270</v>
      </c>
      <c r="H4">
        <f>G4*30%</f>
        <v>81</v>
      </c>
      <c r="I4">
        <v>176</v>
      </c>
      <c r="J4">
        <v>104</v>
      </c>
      <c r="K4">
        <f t="shared" ref="K4:K29" si="0">I4+G4+J4-H4</f>
        <v>469</v>
      </c>
    </row>
    <row r="5" spans="1:12" x14ac:dyDescent="0.25">
      <c r="A5">
        <v>3</v>
      </c>
      <c r="B5" t="s">
        <v>154</v>
      </c>
      <c r="C5" t="s">
        <v>152</v>
      </c>
      <c r="D5">
        <v>15111</v>
      </c>
      <c r="E5">
        <v>2.67</v>
      </c>
      <c r="F5">
        <v>0.25</v>
      </c>
      <c r="G5">
        <v>270</v>
      </c>
      <c r="H5">
        <f>G5*20%</f>
        <v>54</v>
      </c>
      <c r="I5">
        <v>176</v>
      </c>
      <c r="J5">
        <v>104</v>
      </c>
      <c r="K5">
        <f t="shared" si="0"/>
        <v>496</v>
      </c>
    </row>
    <row r="6" spans="1:12" x14ac:dyDescent="0.25">
      <c r="A6">
        <v>4</v>
      </c>
      <c r="B6" t="s">
        <v>155</v>
      </c>
      <c r="C6" t="s">
        <v>152</v>
      </c>
      <c r="D6">
        <v>15111</v>
      </c>
      <c r="E6">
        <v>2.67</v>
      </c>
      <c r="G6">
        <v>270</v>
      </c>
      <c r="H6">
        <f>G6*15%</f>
        <v>40.5</v>
      </c>
      <c r="I6">
        <v>106</v>
      </c>
      <c r="J6">
        <v>104</v>
      </c>
      <c r="K6">
        <f t="shared" si="0"/>
        <v>439.5</v>
      </c>
    </row>
    <row r="7" spans="1:12" x14ac:dyDescent="0.25">
      <c r="A7">
        <v>5</v>
      </c>
      <c r="B7" t="s">
        <v>156</v>
      </c>
      <c r="C7" t="s">
        <v>152</v>
      </c>
      <c r="D7">
        <v>15111</v>
      </c>
      <c r="E7">
        <v>3.66</v>
      </c>
      <c r="F7">
        <v>0.35</v>
      </c>
      <c r="G7">
        <v>270</v>
      </c>
      <c r="H7">
        <f>H3</f>
        <v>67.5</v>
      </c>
      <c r="I7">
        <v>176</v>
      </c>
      <c r="J7">
        <v>104</v>
      </c>
      <c r="K7">
        <f t="shared" si="0"/>
        <v>482.5</v>
      </c>
    </row>
    <row r="8" spans="1:12" x14ac:dyDescent="0.25">
      <c r="A8">
        <v>6</v>
      </c>
      <c r="B8" t="s">
        <v>157</v>
      </c>
      <c r="C8" t="s">
        <v>152</v>
      </c>
      <c r="D8">
        <v>15111</v>
      </c>
      <c r="E8">
        <v>3</v>
      </c>
      <c r="G8">
        <v>270</v>
      </c>
      <c r="H8">
        <f>H6</f>
        <v>40.5</v>
      </c>
      <c r="I8">
        <v>176</v>
      </c>
      <c r="J8">
        <v>104</v>
      </c>
      <c r="K8">
        <f t="shared" si="0"/>
        <v>509.5</v>
      </c>
    </row>
    <row r="9" spans="1:12" x14ac:dyDescent="0.25">
      <c r="A9">
        <v>7</v>
      </c>
      <c r="B9" t="s">
        <v>158</v>
      </c>
      <c r="C9" t="s">
        <v>152</v>
      </c>
      <c r="D9">
        <v>15111</v>
      </c>
      <c r="E9">
        <v>2.67</v>
      </c>
      <c r="G9">
        <v>270</v>
      </c>
      <c r="H9">
        <f t="shared" ref="H9:H14" si="1">G9*15%</f>
        <v>40.5</v>
      </c>
      <c r="I9">
        <v>106</v>
      </c>
      <c r="J9">
        <v>104</v>
      </c>
      <c r="K9">
        <f t="shared" si="0"/>
        <v>439.5</v>
      </c>
    </row>
    <row r="10" spans="1:12" x14ac:dyDescent="0.25">
      <c r="A10">
        <v>8</v>
      </c>
      <c r="B10" t="s">
        <v>159</v>
      </c>
      <c r="C10" t="s">
        <v>152</v>
      </c>
      <c r="D10">
        <v>15111</v>
      </c>
      <c r="E10">
        <v>2.67</v>
      </c>
      <c r="G10">
        <v>270</v>
      </c>
      <c r="H10">
        <f t="shared" si="1"/>
        <v>40.5</v>
      </c>
      <c r="I10">
        <v>106</v>
      </c>
      <c r="J10">
        <v>104</v>
      </c>
      <c r="K10">
        <f t="shared" si="0"/>
        <v>439.5</v>
      </c>
    </row>
    <row r="11" spans="1:12" x14ac:dyDescent="0.25">
      <c r="A11">
        <v>9</v>
      </c>
      <c r="B11" t="s">
        <v>160</v>
      </c>
      <c r="C11" t="s">
        <v>152</v>
      </c>
      <c r="D11">
        <v>15111</v>
      </c>
      <c r="E11">
        <v>2.67</v>
      </c>
      <c r="G11">
        <v>270</v>
      </c>
      <c r="H11">
        <f t="shared" si="1"/>
        <v>40.5</v>
      </c>
      <c r="I11">
        <v>176</v>
      </c>
      <c r="J11">
        <v>104</v>
      </c>
      <c r="K11">
        <f t="shared" si="0"/>
        <v>509.5</v>
      </c>
    </row>
    <row r="12" spans="1:12" x14ac:dyDescent="0.25">
      <c r="A12">
        <v>10</v>
      </c>
      <c r="B12" t="s">
        <v>161</v>
      </c>
      <c r="C12" t="s">
        <v>162</v>
      </c>
      <c r="D12">
        <v>15111</v>
      </c>
      <c r="E12">
        <v>2.67</v>
      </c>
      <c r="G12">
        <v>270</v>
      </c>
      <c r="H12">
        <f t="shared" si="1"/>
        <v>40.5</v>
      </c>
      <c r="I12">
        <v>176</v>
      </c>
      <c r="J12">
        <v>104</v>
      </c>
      <c r="K12">
        <f t="shared" si="0"/>
        <v>509.5</v>
      </c>
    </row>
    <row r="13" spans="1:12" x14ac:dyDescent="0.25">
      <c r="A13">
        <v>11</v>
      </c>
      <c r="B13" t="s">
        <v>163</v>
      </c>
      <c r="C13" t="s">
        <v>162</v>
      </c>
      <c r="D13">
        <v>15111</v>
      </c>
      <c r="E13">
        <v>3</v>
      </c>
      <c r="G13">
        <v>270</v>
      </c>
      <c r="H13">
        <f t="shared" si="1"/>
        <v>40.5</v>
      </c>
      <c r="I13">
        <v>176</v>
      </c>
      <c r="J13">
        <v>104</v>
      </c>
      <c r="K13">
        <f t="shared" si="0"/>
        <v>509.5</v>
      </c>
    </row>
    <row r="14" spans="1:12" x14ac:dyDescent="0.25">
      <c r="A14">
        <v>12</v>
      </c>
      <c r="B14" t="s">
        <v>164</v>
      </c>
      <c r="C14" t="s">
        <v>162</v>
      </c>
      <c r="D14">
        <v>15111</v>
      </c>
      <c r="E14">
        <v>3</v>
      </c>
      <c r="G14">
        <v>270</v>
      </c>
      <c r="H14">
        <f t="shared" si="1"/>
        <v>40.5</v>
      </c>
      <c r="I14">
        <v>176</v>
      </c>
      <c r="J14">
        <v>104</v>
      </c>
      <c r="K14">
        <f t="shared" si="0"/>
        <v>509.5</v>
      </c>
    </row>
    <row r="15" spans="1:12" x14ac:dyDescent="0.25">
      <c r="A15">
        <v>13</v>
      </c>
      <c r="B15" t="s">
        <v>165</v>
      </c>
      <c r="C15" t="s">
        <v>162</v>
      </c>
      <c r="D15">
        <v>15111</v>
      </c>
      <c r="E15">
        <v>2.67</v>
      </c>
      <c r="F15">
        <v>0.25</v>
      </c>
      <c r="G15">
        <v>270</v>
      </c>
      <c r="H15">
        <f>H5</f>
        <v>54</v>
      </c>
      <c r="I15">
        <v>176</v>
      </c>
      <c r="J15">
        <v>104</v>
      </c>
      <c r="K15">
        <f t="shared" si="0"/>
        <v>496</v>
      </c>
    </row>
    <row r="16" spans="1:12" x14ac:dyDescent="0.25">
      <c r="A16">
        <v>14</v>
      </c>
      <c r="B16" t="s">
        <v>166</v>
      </c>
      <c r="C16" t="s">
        <v>162</v>
      </c>
      <c r="D16">
        <v>15111</v>
      </c>
      <c r="E16">
        <v>2.67</v>
      </c>
      <c r="G16">
        <v>270</v>
      </c>
      <c r="H16">
        <f t="shared" ref="H16:H22" si="2">G16*15%</f>
        <v>40.5</v>
      </c>
      <c r="I16">
        <v>176</v>
      </c>
      <c r="J16">
        <v>104</v>
      </c>
      <c r="K16">
        <f t="shared" si="0"/>
        <v>509.5</v>
      </c>
    </row>
    <row r="17" spans="1:11" x14ac:dyDescent="0.25">
      <c r="A17">
        <v>15</v>
      </c>
      <c r="B17" t="s">
        <v>167</v>
      </c>
      <c r="C17" t="s">
        <v>162</v>
      </c>
      <c r="D17">
        <v>15111</v>
      </c>
      <c r="E17">
        <v>2.67</v>
      </c>
      <c r="G17">
        <v>270</v>
      </c>
      <c r="H17">
        <f t="shared" si="2"/>
        <v>40.5</v>
      </c>
      <c r="I17">
        <v>176</v>
      </c>
      <c r="J17">
        <v>104</v>
      </c>
      <c r="K17">
        <f t="shared" si="0"/>
        <v>509.5</v>
      </c>
    </row>
    <row r="18" spans="1:11" x14ac:dyDescent="0.25">
      <c r="A18">
        <v>16</v>
      </c>
      <c r="B18" t="s">
        <v>168</v>
      </c>
      <c r="C18" t="s">
        <v>162</v>
      </c>
      <c r="D18">
        <v>15111</v>
      </c>
      <c r="E18">
        <v>2.67</v>
      </c>
      <c r="G18">
        <v>270</v>
      </c>
      <c r="H18">
        <f t="shared" si="2"/>
        <v>40.5</v>
      </c>
      <c r="I18">
        <v>176</v>
      </c>
      <c r="J18">
        <v>104</v>
      </c>
      <c r="K18">
        <f t="shared" si="0"/>
        <v>509.5</v>
      </c>
    </row>
    <row r="19" spans="1:11" x14ac:dyDescent="0.25">
      <c r="A19">
        <v>17</v>
      </c>
      <c r="B19" t="s">
        <v>169</v>
      </c>
      <c r="C19" t="s">
        <v>162</v>
      </c>
      <c r="D19">
        <v>15111</v>
      </c>
      <c r="E19">
        <v>2.34</v>
      </c>
      <c r="G19">
        <v>270</v>
      </c>
      <c r="H19">
        <f t="shared" si="2"/>
        <v>40.5</v>
      </c>
      <c r="I19">
        <v>176</v>
      </c>
      <c r="J19">
        <v>104</v>
      </c>
      <c r="K19">
        <f t="shared" si="0"/>
        <v>509.5</v>
      </c>
    </row>
    <row r="20" spans="1:11" x14ac:dyDescent="0.25">
      <c r="A20">
        <v>18</v>
      </c>
      <c r="B20" t="s">
        <v>170</v>
      </c>
      <c r="C20" t="s">
        <v>162</v>
      </c>
      <c r="D20">
        <v>15111</v>
      </c>
      <c r="E20">
        <v>2.34</v>
      </c>
      <c r="G20">
        <v>270</v>
      </c>
      <c r="H20">
        <f t="shared" si="2"/>
        <v>40.5</v>
      </c>
      <c r="I20">
        <v>176</v>
      </c>
      <c r="J20">
        <v>104</v>
      </c>
      <c r="K20">
        <f t="shared" si="0"/>
        <v>509.5</v>
      </c>
    </row>
    <row r="21" spans="1:11" x14ac:dyDescent="0.25">
      <c r="A21">
        <v>19</v>
      </c>
      <c r="B21" t="s">
        <v>171</v>
      </c>
      <c r="C21" t="s">
        <v>162</v>
      </c>
      <c r="D21">
        <v>15111</v>
      </c>
      <c r="E21">
        <v>2.34</v>
      </c>
      <c r="G21">
        <v>270</v>
      </c>
      <c r="H21">
        <f t="shared" si="2"/>
        <v>40.5</v>
      </c>
      <c r="I21">
        <v>176</v>
      </c>
      <c r="J21">
        <v>104</v>
      </c>
      <c r="K21">
        <f t="shared" si="0"/>
        <v>509.5</v>
      </c>
    </row>
    <row r="22" spans="1:11" x14ac:dyDescent="0.25">
      <c r="A22">
        <v>20</v>
      </c>
      <c r="B22" t="s">
        <v>172</v>
      </c>
      <c r="C22" t="s">
        <v>173</v>
      </c>
      <c r="D22">
        <v>15111</v>
      </c>
      <c r="E22">
        <v>3</v>
      </c>
      <c r="G22">
        <v>270</v>
      </c>
      <c r="H22">
        <f t="shared" si="2"/>
        <v>40.5</v>
      </c>
      <c r="I22">
        <v>106</v>
      </c>
      <c r="J22">
        <v>104</v>
      </c>
      <c r="K22">
        <f t="shared" si="0"/>
        <v>439.5</v>
      </c>
    </row>
    <row r="23" spans="1:11" x14ac:dyDescent="0.25">
      <c r="A23">
        <v>21</v>
      </c>
      <c r="B23" t="s">
        <v>174</v>
      </c>
      <c r="C23" t="s">
        <v>173</v>
      </c>
      <c r="D23">
        <v>15111</v>
      </c>
      <c r="E23">
        <v>2.67</v>
      </c>
      <c r="F23">
        <v>0.25</v>
      </c>
      <c r="G23">
        <v>270</v>
      </c>
      <c r="H23">
        <f>G23*20%</f>
        <v>54</v>
      </c>
      <c r="I23">
        <v>176</v>
      </c>
      <c r="J23">
        <v>104</v>
      </c>
      <c r="K23">
        <f t="shared" si="0"/>
        <v>496</v>
      </c>
    </row>
    <row r="24" spans="1:11" x14ac:dyDescent="0.25">
      <c r="A24">
        <v>22</v>
      </c>
      <c r="B24" t="s">
        <v>175</v>
      </c>
      <c r="C24" t="s">
        <v>173</v>
      </c>
      <c r="D24">
        <v>15111</v>
      </c>
      <c r="E24">
        <v>2.67</v>
      </c>
      <c r="G24">
        <v>270</v>
      </c>
      <c r="H24">
        <f t="shared" ref="H24:H29" si="3">G24*15%</f>
        <v>40.5</v>
      </c>
      <c r="I24">
        <v>176</v>
      </c>
      <c r="J24">
        <v>104</v>
      </c>
      <c r="K24">
        <f t="shared" si="0"/>
        <v>509.5</v>
      </c>
    </row>
    <row r="25" spans="1:11" x14ac:dyDescent="0.25">
      <c r="A25">
        <v>23</v>
      </c>
      <c r="B25" t="s">
        <v>176</v>
      </c>
      <c r="C25" t="s">
        <v>173</v>
      </c>
      <c r="D25">
        <v>15111</v>
      </c>
      <c r="E25">
        <v>2.67</v>
      </c>
      <c r="G25">
        <v>270</v>
      </c>
      <c r="H25">
        <f t="shared" si="3"/>
        <v>40.5</v>
      </c>
      <c r="I25">
        <v>176</v>
      </c>
      <c r="J25">
        <v>104</v>
      </c>
      <c r="K25">
        <f t="shared" si="0"/>
        <v>509.5</v>
      </c>
    </row>
    <row r="26" spans="1:11" x14ac:dyDescent="0.25">
      <c r="A26">
        <v>24</v>
      </c>
      <c r="B26" t="s">
        <v>177</v>
      </c>
      <c r="C26" t="s">
        <v>173</v>
      </c>
      <c r="D26">
        <v>15111</v>
      </c>
      <c r="E26">
        <v>3</v>
      </c>
      <c r="G26">
        <v>270</v>
      </c>
      <c r="H26">
        <f t="shared" si="3"/>
        <v>40.5</v>
      </c>
      <c r="I26">
        <v>176</v>
      </c>
      <c r="J26">
        <v>104</v>
      </c>
      <c r="K26">
        <f t="shared" si="0"/>
        <v>509.5</v>
      </c>
    </row>
    <row r="27" spans="1:11" x14ac:dyDescent="0.25">
      <c r="A27">
        <v>25</v>
      </c>
      <c r="B27" t="s">
        <v>178</v>
      </c>
      <c r="C27" t="s">
        <v>173</v>
      </c>
      <c r="D27">
        <v>15111</v>
      </c>
      <c r="E27">
        <v>2.67</v>
      </c>
      <c r="G27">
        <v>270</v>
      </c>
      <c r="H27">
        <f t="shared" si="3"/>
        <v>40.5</v>
      </c>
      <c r="I27">
        <v>176</v>
      </c>
      <c r="J27">
        <v>104</v>
      </c>
      <c r="K27">
        <f t="shared" si="0"/>
        <v>509.5</v>
      </c>
    </row>
    <row r="28" spans="1:11" x14ac:dyDescent="0.25">
      <c r="A28">
        <v>26</v>
      </c>
      <c r="B28" t="s">
        <v>179</v>
      </c>
      <c r="C28" t="s">
        <v>173</v>
      </c>
      <c r="D28">
        <v>15111</v>
      </c>
      <c r="E28">
        <v>2.67</v>
      </c>
      <c r="G28">
        <v>270</v>
      </c>
      <c r="H28">
        <f t="shared" si="3"/>
        <v>40.5</v>
      </c>
      <c r="I28">
        <v>106</v>
      </c>
      <c r="J28">
        <v>104</v>
      </c>
      <c r="K28">
        <f t="shared" si="0"/>
        <v>439.5</v>
      </c>
    </row>
    <row r="29" spans="1:11" x14ac:dyDescent="0.25">
      <c r="A29">
        <v>27</v>
      </c>
      <c r="B29" t="s">
        <v>180</v>
      </c>
      <c r="C29" t="s">
        <v>173</v>
      </c>
      <c r="D29">
        <v>15111</v>
      </c>
      <c r="E29">
        <v>2.34</v>
      </c>
      <c r="G29">
        <v>270</v>
      </c>
      <c r="H29">
        <f t="shared" si="3"/>
        <v>40.5</v>
      </c>
      <c r="I29">
        <v>176</v>
      </c>
      <c r="J29">
        <v>104</v>
      </c>
      <c r="K29">
        <f t="shared" si="0"/>
        <v>509.5</v>
      </c>
    </row>
    <row r="30" spans="1:11" x14ac:dyDescent="0.25">
      <c r="A30">
        <v>28</v>
      </c>
      <c r="B30" t="s">
        <v>181</v>
      </c>
      <c r="C30" t="s">
        <v>182</v>
      </c>
      <c r="G30">
        <f>G29*30%</f>
        <v>81</v>
      </c>
      <c r="K30">
        <f>G30</f>
        <v>81</v>
      </c>
    </row>
    <row r="31" spans="1:11" x14ac:dyDescent="0.25">
      <c r="A31">
        <v>29</v>
      </c>
      <c r="B31" t="s">
        <v>183</v>
      </c>
      <c r="C31" t="s">
        <v>182</v>
      </c>
      <c r="G31">
        <v>81</v>
      </c>
      <c r="K31">
        <f>G31</f>
        <v>81</v>
      </c>
    </row>
    <row r="32" spans="1:11" x14ac:dyDescent="0.25">
      <c r="A32">
        <v>30</v>
      </c>
      <c r="B32" t="s">
        <v>184</v>
      </c>
      <c r="C32" t="s">
        <v>182</v>
      </c>
      <c r="G32">
        <v>81</v>
      </c>
      <c r="K32">
        <f>G32</f>
        <v>81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0"/>
  <sheetViews>
    <sheetView topLeftCell="A10" workbookViewId="0">
      <selection activeCell="B35" sqref="B35:F36"/>
    </sheetView>
  </sheetViews>
  <sheetFormatPr defaultRowHeight="15" x14ac:dyDescent="0.25"/>
  <cols>
    <col min="2" max="2" width="15.85546875" customWidth="1"/>
    <col min="3" max="3" width="25.7109375" customWidth="1"/>
  </cols>
  <sheetData>
    <row r="2" spans="1:7" x14ac:dyDescent="0.25">
      <c r="A2" t="s">
        <v>0</v>
      </c>
      <c r="B2" t="s">
        <v>185</v>
      </c>
      <c r="C2" t="s">
        <v>186</v>
      </c>
      <c r="D2" t="s">
        <v>187</v>
      </c>
      <c r="E2" t="s">
        <v>188</v>
      </c>
      <c r="F2" t="s">
        <v>189</v>
      </c>
      <c r="G2" t="s">
        <v>190</v>
      </c>
    </row>
    <row r="3" spans="1:7" x14ac:dyDescent="0.25">
      <c r="A3">
        <v>1</v>
      </c>
      <c r="B3" t="s">
        <v>191</v>
      </c>
      <c r="C3" t="s">
        <v>192</v>
      </c>
      <c r="D3" t="s">
        <v>193</v>
      </c>
      <c r="E3">
        <v>30</v>
      </c>
      <c r="F3">
        <v>30</v>
      </c>
      <c r="G3" t="s">
        <v>173</v>
      </c>
    </row>
    <row r="4" spans="1:7" x14ac:dyDescent="0.25">
      <c r="A4">
        <v>2</v>
      </c>
      <c r="B4" t="s">
        <v>194</v>
      </c>
      <c r="C4" t="s">
        <v>192</v>
      </c>
      <c r="D4" t="s">
        <v>195</v>
      </c>
      <c r="E4">
        <v>30</v>
      </c>
      <c r="F4">
        <v>30</v>
      </c>
      <c r="G4" t="s">
        <v>173</v>
      </c>
    </row>
    <row r="5" spans="1:7" x14ac:dyDescent="0.25">
      <c r="A5">
        <v>3</v>
      </c>
      <c r="B5" t="s">
        <v>196</v>
      </c>
      <c r="C5" t="s">
        <v>197</v>
      </c>
      <c r="D5" t="s">
        <v>193</v>
      </c>
      <c r="E5">
        <v>30</v>
      </c>
      <c r="F5">
        <v>0</v>
      </c>
      <c r="G5" t="s">
        <v>152</v>
      </c>
    </row>
    <row r="6" spans="1:7" x14ac:dyDescent="0.25">
      <c r="A6">
        <v>4</v>
      </c>
      <c r="B6" t="s">
        <v>198</v>
      </c>
      <c r="C6" t="s">
        <v>199</v>
      </c>
      <c r="D6" t="s">
        <v>195</v>
      </c>
      <c r="E6">
        <v>30</v>
      </c>
      <c r="F6">
        <v>0</v>
      </c>
      <c r="G6" t="s">
        <v>152</v>
      </c>
    </row>
    <row r="7" spans="1:7" x14ac:dyDescent="0.25">
      <c r="A7">
        <v>5</v>
      </c>
      <c r="B7" t="s">
        <v>200</v>
      </c>
      <c r="C7" t="s">
        <v>201</v>
      </c>
      <c r="D7" t="s">
        <v>193</v>
      </c>
      <c r="E7">
        <v>30</v>
      </c>
      <c r="F7">
        <v>30</v>
      </c>
      <c r="G7" t="s">
        <v>162</v>
      </c>
    </row>
    <row r="8" spans="1:7" x14ac:dyDescent="0.25">
      <c r="A8">
        <v>6</v>
      </c>
      <c r="B8" t="s">
        <v>202</v>
      </c>
      <c r="C8" t="s">
        <v>203</v>
      </c>
      <c r="D8" t="s">
        <v>193</v>
      </c>
      <c r="E8">
        <v>30</v>
      </c>
      <c r="F8">
        <v>30</v>
      </c>
      <c r="G8" t="s">
        <v>173</v>
      </c>
    </row>
    <row r="9" spans="1:7" x14ac:dyDescent="0.25">
      <c r="A9">
        <v>7</v>
      </c>
      <c r="B9" t="s">
        <v>204</v>
      </c>
      <c r="C9" t="s">
        <v>205</v>
      </c>
      <c r="D9" t="s">
        <v>193</v>
      </c>
      <c r="E9">
        <v>15</v>
      </c>
      <c r="F9">
        <v>30</v>
      </c>
      <c r="G9" t="s">
        <v>173</v>
      </c>
    </row>
    <row r="10" spans="1:7" x14ac:dyDescent="0.25">
      <c r="A10">
        <v>8</v>
      </c>
      <c r="B10" t="s">
        <v>206</v>
      </c>
      <c r="C10" t="s">
        <v>207</v>
      </c>
      <c r="D10" t="s">
        <v>193</v>
      </c>
      <c r="E10">
        <v>45</v>
      </c>
      <c r="F10">
        <v>0</v>
      </c>
      <c r="G10" t="s">
        <v>162</v>
      </c>
    </row>
    <row r="11" spans="1:7" x14ac:dyDescent="0.25">
      <c r="A11">
        <v>9</v>
      </c>
      <c r="B11" t="s">
        <v>208</v>
      </c>
      <c r="C11" t="s">
        <v>207</v>
      </c>
      <c r="D11" t="s">
        <v>195</v>
      </c>
      <c r="E11">
        <v>45</v>
      </c>
      <c r="F11">
        <v>0</v>
      </c>
      <c r="G11" t="s">
        <v>162</v>
      </c>
    </row>
    <row r="12" spans="1:7" x14ac:dyDescent="0.25">
      <c r="A12">
        <v>10</v>
      </c>
      <c r="B12" t="s">
        <v>209</v>
      </c>
      <c r="C12" t="s">
        <v>210</v>
      </c>
      <c r="D12" t="s">
        <v>193</v>
      </c>
      <c r="E12">
        <v>30</v>
      </c>
      <c r="F12">
        <v>0</v>
      </c>
      <c r="G12" t="s">
        <v>152</v>
      </c>
    </row>
    <row r="13" spans="1:7" x14ac:dyDescent="0.25">
      <c r="A13">
        <v>11</v>
      </c>
      <c r="B13" t="s">
        <v>211</v>
      </c>
      <c r="C13" t="s">
        <v>210</v>
      </c>
      <c r="D13" t="s">
        <v>212</v>
      </c>
      <c r="E13">
        <v>34</v>
      </c>
      <c r="F13">
        <v>26</v>
      </c>
      <c r="G13" t="s">
        <v>152</v>
      </c>
    </row>
    <row r="14" spans="1:7" x14ac:dyDescent="0.25">
      <c r="A14">
        <v>12</v>
      </c>
      <c r="B14" t="s">
        <v>213</v>
      </c>
      <c r="C14" t="s">
        <v>210</v>
      </c>
      <c r="D14" t="s">
        <v>214</v>
      </c>
      <c r="E14">
        <v>15</v>
      </c>
      <c r="F14">
        <v>30</v>
      </c>
      <c r="G14" t="s">
        <v>152</v>
      </c>
    </row>
    <row r="15" spans="1:7" x14ac:dyDescent="0.25">
      <c r="A15">
        <v>13</v>
      </c>
      <c r="B15" t="s">
        <v>215</v>
      </c>
      <c r="C15" t="s">
        <v>210</v>
      </c>
      <c r="D15" t="s">
        <v>216</v>
      </c>
      <c r="E15">
        <v>30</v>
      </c>
      <c r="F15">
        <v>30</v>
      </c>
      <c r="G15" t="s">
        <v>152</v>
      </c>
    </row>
    <row r="16" spans="1:7" x14ac:dyDescent="0.25">
      <c r="A16">
        <v>14</v>
      </c>
      <c r="B16" t="s">
        <v>217</v>
      </c>
      <c r="C16" t="s">
        <v>218</v>
      </c>
      <c r="D16" t="s">
        <v>193</v>
      </c>
      <c r="E16">
        <v>45</v>
      </c>
      <c r="F16">
        <v>30</v>
      </c>
      <c r="G16" t="s">
        <v>152</v>
      </c>
    </row>
    <row r="17" spans="1:7" x14ac:dyDescent="0.25">
      <c r="A17">
        <v>15</v>
      </c>
      <c r="B17" t="s">
        <v>219</v>
      </c>
      <c r="C17" t="s">
        <v>220</v>
      </c>
      <c r="D17" t="s">
        <v>221</v>
      </c>
      <c r="E17">
        <v>34</v>
      </c>
      <c r="F17">
        <v>26</v>
      </c>
      <c r="G17" t="s">
        <v>152</v>
      </c>
    </row>
    <row r="18" spans="1:7" x14ac:dyDescent="0.25">
      <c r="A18">
        <v>16</v>
      </c>
      <c r="B18" t="s">
        <v>222</v>
      </c>
      <c r="C18" t="s">
        <v>218</v>
      </c>
      <c r="D18" t="s">
        <v>195</v>
      </c>
      <c r="E18">
        <v>45</v>
      </c>
      <c r="F18">
        <v>30</v>
      </c>
      <c r="G18" t="s">
        <v>152</v>
      </c>
    </row>
    <row r="19" spans="1:7" x14ac:dyDescent="0.25">
      <c r="A19">
        <v>17</v>
      </c>
      <c r="B19" t="s">
        <v>223</v>
      </c>
      <c r="C19" t="s">
        <v>224</v>
      </c>
      <c r="D19" t="s">
        <v>193</v>
      </c>
      <c r="E19">
        <v>30</v>
      </c>
      <c r="F19">
        <v>30</v>
      </c>
      <c r="G19" t="s">
        <v>162</v>
      </c>
    </row>
    <row r="20" spans="1:7" x14ac:dyDescent="0.25">
      <c r="A20">
        <v>18</v>
      </c>
      <c r="B20" t="s">
        <v>225</v>
      </c>
      <c r="C20" t="s">
        <v>226</v>
      </c>
      <c r="D20" t="s">
        <v>227</v>
      </c>
      <c r="E20">
        <v>34</v>
      </c>
      <c r="F20">
        <v>26</v>
      </c>
      <c r="G20" t="s">
        <v>173</v>
      </c>
    </row>
    <row r="21" spans="1:7" x14ac:dyDescent="0.25">
      <c r="A21">
        <v>19</v>
      </c>
      <c r="B21" t="s">
        <v>228</v>
      </c>
      <c r="C21" t="s">
        <v>229</v>
      </c>
      <c r="D21" t="s">
        <v>193</v>
      </c>
      <c r="E21">
        <v>15</v>
      </c>
      <c r="F21">
        <v>30</v>
      </c>
      <c r="G21" t="s">
        <v>152</v>
      </c>
    </row>
    <row r="22" spans="1:7" x14ac:dyDescent="0.25">
      <c r="A22">
        <v>20</v>
      </c>
      <c r="B22" t="s">
        <v>230</v>
      </c>
      <c r="C22" t="s">
        <v>231</v>
      </c>
      <c r="D22" t="s">
        <v>193</v>
      </c>
      <c r="E22">
        <v>30</v>
      </c>
      <c r="F22">
        <v>30</v>
      </c>
      <c r="G22" t="s">
        <v>152</v>
      </c>
    </row>
    <row r="23" spans="1:7" x14ac:dyDescent="0.25">
      <c r="A23">
        <v>21</v>
      </c>
      <c r="B23" t="s">
        <v>232</v>
      </c>
      <c r="C23" t="s">
        <v>233</v>
      </c>
      <c r="D23" t="s">
        <v>212</v>
      </c>
      <c r="E23">
        <v>15</v>
      </c>
      <c r="F23">
        <v>15</v>
      </c>
      <c r="G23" t="s">
        <v>162</v>
      </c>
    </row>
    <row r="24" spans="1:7" x14ac:dyDescent="0.25">
      <c r="A24">
        <v>22</v>
      </c>
      <c r="B24" t="s">
        <v>232</v>
      </c>
      <c r="C24" t="s">
        <v>234</v>
      </c>
      <c r="D24" t="s">
        <v>227</v>
      </c>
      <c r="E24">
        <v>15</v>
      </c>
      <c r="F24">
        <v>15</v>
      </c>
      <c r="G24" t="s">
        <v>162</v>
      </c>
    </row>
    <row r="25" spans="1:7" x14ac:dyDescent="0.25">
      <c r="A25">
        <v>23</v>
      </c>
      <c r="B25" t="s">
        <v>235</v>
      </c>
      <c r="C25" t="s">
        <v>233</v>
      </c>
      <c r="D25" t="s">
        <v>214</v>
      </c>
      <c r="E25">
        <v>15</v>
      </c>
      <c r="F25">
        <v>30</v>
      </c>
      <c r="G25" t="s">
        <v>162</v>
      </c>
    </row>
    <row r="26" spans="1:7" x14ac:dyDescent="0.25">
      <c r="A26">
        <v>24</v>
      </c>
      <c r="B26" t="s">
        <v>236</v>
      </c>
      <c r="C26" t="s">
        <v>233</v>
      </c>
      <c r="D26" t="s">
        <v>216</v>
      </c>
      <c r="E26">
        <v>30</v>
      </c>
      <c r="F26">
        <v>30</v>
      </c>
      <c r="G26" t="s">
        <v>152</v>
      </c>
    </row>
    <row r="27" spans="1:7" x14ac:dyDescent="0.25">
      <c r="A27">
        <v>25</v>
      </c>
      <c r="B27" t="s">
        <v>237</v>
      </c>
      <c r="C27" t="s">
        <v>238</v>
      </c>
      <c r="D27" t="s">
        <v>193</v>
      </c>
      <c r="E27">
        <v>15</v>
      </c>
      <c r="F27">
        <v>30</v>
      </c>
      <c r="G27" t="s">
        <v>162</v>
      </c>
    </row>
    <row r="28" spans="1:7" x14ac:dyDescent="0.25">
      <c r="A28">
        <v>26</v>
      </c>
      <c r="B28" t="s">
        <v>239</v>
      </c>
      <c r="C28" t="s">
        <v>240</v>
      </c>
      <c r="D28" t="s">
        <v>193</v>
      </c>
      <c r="E28">
        <v>30</v>
      </c>
      <c r="F28">
        <v>30</v>
      </c>
      <c r="G28" t="s">
        <v>162</v>
      </c>
    </row>
    <row r="29" spans="1:7" x14ac:dyDescent="0.25">
      <c r="A29">
        <v>27</v>
      </c>
      <c r="B29" t="s">
        <v>241</v>
      </c>
      <c r="C29" t="s">
        <v>242</v>
      </c>
      <c r="D29" t="s">
        <v>221</v>
      </c>
      <c r="E29">
        <v>34</v>
      </c>
      <c r="F29">
        <v>11</v>
      </c>
      <c r="G29" t="s">
        <v>173</v>
      </c>
    </row>
    <row r="30" spans="1:7" x14ac:dyDescent="0.25">
      <c r="A30">
        <v>28</v>
      </c>
      <c r="B30" t="s">
        <v>243</v>
      </c>
      <c r="C30" t="s">
        <v>244</v>
      </c>
      <c r="D30" t="s">
        <v>193</v>
      </c>
      <c r="E30">
        <v>15</v>
      </c>
      <c r="F30">
        <v>30</v>
      </c>
      <c r="G30" t="s">
        <v>173</v>
      </c>
    </row>
    <row r="31" spans="1:7" x14ac:dyDescent="0.25">
      <c r="A31">
        <v>29</v>
      </c>
      <c r="B31" t="s">
        <v>245</v>
      </c>
      <c r="C31" t="s">
        <v>244</v>
      </c>
      <c r="D31" t="s">
        <v>195</v>
      </c>
      <c r="E31">
        <v>15</v>
      </c>
      <c r="F31">
        <v>60</v>
      </c>
      <c r="G31" t="s">
        <v>173</v>
      </c>
    </row>
    <row r="32" spans="1:7" x14ac:dyDescent="0.25">
      <c r="A32">
        <v>30</v>
      </c>
      <c r="B32" t="s">
        <v>246</v>
      </c>
      <c r="C32" t="s">
        <v>247</v>
      </c>
      <c r="D32" t="s">
        <v>193</v>
      </c>
      <c r="E32">
        <v>45</v>
      </c>
      <c r="F32">
        <v>30</v>
      </c>
      <c r="G32" t="s">
        <v>152</v>
      </c>
    </row>
    <row r="33" spans="1:7" x14ac:dyDescent="0.25">
      <c r="A33">
        <v>31</v>
      </c>
      <c r="B33" t="s">
        <v>248</v>
      </c>
      <c r="C33" t="s">
        <v>249</v>
      </c>
      <c r="D33" t="s">
        <v>193</v>
      </c>
      <c r="E33">
        <v>30</v>
      </c>
      <c r="F33">
        <v>60</v>
      </c>
      <c r="G33" t="s">
        <v>162</v>
      </c>
    </row>
    <row r="34" spans="1:7" x14ac:dyDescent="0.25">
      <c r="A34">
        <v>32</v>
      </c>
      <c r="B34" t="s">
        <v>250</v>
      </c>
      <c r="C34" t="s">
        <v>251</v>
      </c>
      <c r="D34" t="s">
        <v>193</v>
      </c>
      <c r="E34">
        <v>30</v>
      </c>
      <c r="F34">
        <v>60</v>
      </c>
      <c r="G34" t="s">
        <v>152</v>
      </c>
    </row>
    <row r="35" spans="1:7" x14ac:dyDescent="0.25">
      <c r="A35">
        <v>33</v>
      </c>
      <c r="B35" t="s">
        <v>252</v>
      </c>
      <c r="C35" t="s">
        <v>253</v>
      </c>
      <c r="D35" t="s">
        <v>195</v>
      </c>
      <c r="E35">
        <v>30</v>
      </c>
      <c r="F35">
        <v>30</v>
      </c>
      <c r="G35" t="s">
        <v>152</v>
      </c>
    </row>
    <row r="36" spans="1:7" x14ac:dyDescent="0.25">
      <c r="A36">
        <v>34</v>
      </c>
      <c r="B36" t="s">
        <v>254</v>
      </c>
      <c r="C36" t="s">
        <v>255</v>
      </c>
      <c r="D36" t="s">
        <v>214</v>
      </c>
      <c r="E36">
        <v>15</v>
      </c>
      <c r="F36">
        <v>30</v>
      </c>
      <c r="G36" t="s">
        <v>152</v>
      </c>
    </row>
    <row r="37" spans="1:7" x14ac:dyDescent="0.25">
      <c r="A37">
        <v>35</v>
      </c>
      <c r="B37" t="s">
        <v>256</v>
      </c>
      <c r="C37" t="s">
        <v>257</v>
      </c>
      <c r="D37" t="s">
        <v>216</v>
      </c>
      <c r="E37">
        <v>15</v>
      </c>
      <c r="F37">
        <v>60</v>
      </c>
      <c r="G37" t="s">
        <v>152</v>
      </c>
    </row>
    <row r="38" spans="1:7" x14ac:dyDescent="0.25">
      <c r="A38">
        <v>36</v>
      </c>
      <c r="B38" t="s">
        <v>258</v>
      </c>
      <c r="C38" t="s">
        <v>259</v>
      </c>
      <c r="D38" t="s">
        <v>212</v>
      </c>
      <c r="E38">
        <v>34</v>
      </c>
      <c r="F38">
        <v>26</v>
      </c>
      <c r="G38" t="s">
        <v>173</v>
      </c>
    </row>
    <row r="39" spans="1:7" x14ac:dyDescent="0.25">
      <c r="A39">
        <v>37</v>
      </c>
      <c r="B39" t="s">
        <v>260</v>
      </c>
      <c r="C39" t="s">
        <v>261</v>
      </c>
      <c r="D39" t="s">
        <v>221</v>
      </c>
      <c r="E39">
        <v>33</v>
      </c>
      <c r="F39">
        <v>42</v>
      </c>
      <c r="G39" t="s">
        <v>173</v>
      </c>
    </row>
    <row r="40" spans="1:7" x14ac:dyDescent="0.25">
      <c r="A40">
        <v>38</v>
      </c>
      <c r="B40" t="s">
        <v>262</v>
      </c>
      <c r="C40" t="s">
        <v>263</v>
      </c>
      <c r="D40" t="s">
        <v>193</v>
      </c>
      <c r="E40">
        <v>45</v>
      </c>
      <c r="F40">
        <v>60</v>
      </c>
      <c r="G40" t="s">
        <v>162</v>
      </c>
    </row>
    <row r="41" spans="1:7" x14ac:dyDescent="0.25">
      <c r="A41">
        <v>39</v>
      </c>
      <c r="B41" t="s">
        <v>264</v>
      </c>
      <c r="C41" t="s">
        <v>263</v>
      </c>
      <c r="D41" t="s">
        <v>193</v>
      </c>
      <c r="E41">
        <v>45</v>
      </c>
      <c r="F41">
        <v>30</v>
      </c>
      <c r="G41" t="s">
        <v>162</v>
      </c>
    </row>
    <row r="42" spans="1:7" x14ac:dyDescent="0.25">
      <c r="A42">
        <v>40</v>
      </c>
      <c r="B42" t="s">
        <v>265</v>
      </c>
      <c r="C42" t="s">
        <v>266</v>
      </c>
      <c r="D42" t="s">
        <v>193</v>
      </c>
      <c r="E42">
        <v>45</v>
      </c>
      <c r="F42">
        <v>30</v>
      </c>
      <c r="G42" t="s">
        <v>162</v>
      </c>
    </row>
    <row r="43" spans="1:7" x14ac:dyDescent="0.25">
      <c r="A43">
        <v>41</v>
      </c>
      <c r="B43" t="s">
        <v>267</v>
      </c>
      <c r="C43" t="s">
        <v>268</v>
      </c>
      <c r="D43" t="s">
        <v>193</v>
      </c>
      <c r="E43">
        <v>45</v>
      </c>
      <c r="F43">
        <v>30</v>
      </c>
      <c r="G43" t="s">
        <v>162</v>
      </c>
    </row>
    <row r="44" spans="1:7" x14ac:dyDescent="0.25">
      <c r="A44">
        <v>42</v>
      </c>
      <c r="B44" t="s">
        <v>269</v>
      </c>
      <c r="C44" t="s">
        <v>270</v>
      </c>
      <c r="D44" t="s">
        <v>221</v>
      </c>
      <c r="E44">
        <v>45</v>
      </c>
      <c r="F44">
        <v>45</v>
      </c>
      <c r="G44" t="s">
        <v>152</v>
      </c>
    </row>
    <row r="45" spans="1:7" x14ac:dyDescent="0.25">
      <c r="A45">
        <v>43</v>
      </c>
      <c r="B45" t="s">
        <v>271</v>
      </c>
      <c r="C45" t="s">
        <v>270</v>
      </c>
      <c r="D45" t="s">
        <v>221</v>
      </c>
      <c r="E45">
        <v>50</v>
      </c>
      <c r="F45">
        <v>40</v>
      </c>
      <c r="G45" t="s">
        <v>152</v>
      </c>
    </row>
    <row r="46" spans="1:7" x14ac:dyDescent="0.25">
      <c r="A46">
        <v>44</v>
      </c>
      <c r="B46" t="s">
        <v>272</v>
      </c>
      <c r="C46" t="s">
        <v>273</v>
      </c>
      <c r="D46" t="s">
        <v>193</v>
      </c>
      <c r="E46">
        <v>30</v>
      </c>
      <c r="F46">
        <v>60</v>
      </c>
      <c r="G46" t="s">
        <v>162</v>
      </c>
    </row>
    <row r="47" spans="1:7" x14ac:dyDescent="0.25">
      <c r="A47">
        <v>45</v>
      </c>
      <c r="B47" t="s">
        <v>274</v>
      </c>
      <c r="C47" t="s">
        <v>275</v>
      </c>
      <c r="D47" t="s">
        <v>193</v>
      </c>
      <c r="E47">
        <v>30</v>
      </c>
      <c r="F47">
        <v>90</v>
      </c>
      <c r="G47" t="s">
        <v>162</v>
      </c>
    </row>
    <row r="48" spans="1:7" x14ac:dyDescent="0.25">
      <c r="A48">
        <v>46</v>
      </c>
      <c r="B48" t="s">
        <v>276</v>
      </c>
      <c r="C48" t="s">
        <v>277</v>
      </c>
      <c r="D48" t="s">
        <v>193</v>
      </c>
      <c r="E48">
        <v>15</v>
      </c>
      <c r="F48">
        <v>30</v>
      </c>
      <c r="G48" t="s">
        <v>162</v>
      </c>
    </row>
    <row r="49" spans="1:7" x14ac:dyDescent="0.25">
      <c r="A49">
        <v>47</v>
      </c>
      <c r="B49" t="s">
        <v>278</v>
      </c>
      <c r="C49" t="s">
        <v>279</v>
      </c>
      <c r="D49" t="s">
        <v>193</v>
      </c>
      <c r="E49">
        <v>30</v>
      </c>
      <c r="F49">
        <v>0</v>
      </c>
      <c r="G49" t="s">
        <v>152</v>
      </c>
    </row>
    <row r="50" spans="1:7" x14ac:dyDescent="0.25">
      <c r="A50">
        <v>48</v>
      </c>
      <c r="B50" t="s">
        <v>280</v>
      </c>
      <c r="C50" t="s">
        <v>281</v>
      </c>
      <c r="D50" t="s">
        <v>193</v>
      </c>
      <c r="E50">
        <v>30</v>
      </c>
      <c r="F50">
        <v>30</v>
      </c>
      <c r="G50" t="s">
        <v>162</v>
      </c>
    </row>
    <row r="51" spans="1:7" x14ac:dyDescent="0.25">
      <c r="A51">
        <v>49</v>
      </c>
      <c r="B51" t="s">
        <v>282</v>
      </c>
      <c r="C51" t="s">
        <v>281</v>
      </c>
      <c r="D51" t="s">
        <v>195</v>
      </c>
      <c r="E51">
        <v>30</v>
      </c>
      <c r="F51">
        <v>30</v>
      </c>
      <c r="G51" t="s">
        <v>152</v>
      </c>
    </row>
    <row r="52" spans="1:7" x14ac:dyDescent="0.25">
      <c r="A52">
        <v>50</v>
      </c>
      <c r="B52" t="s">
        <v>283</v>
      </c>
      <c r="C52" t="s">
        <v>284</v>
      </c>
      <c r="D52" t="s">
        <v>193</v>
      </c>
      <c r="E52">
        <v>30</v>
      </c>
      <c r="F52">
        <v>30</v>
      </c>
      <c r="G52" t="s">
        <v>162</v>
      </c>
    </row>
    <row r="53" spans="1:7" x14ac:dyDescent="0.25">
      <c r="A53">
        <v>51</v>
      </c>
      <c r="B53" t="s">
        <v>285</v>
      </c>
      <c r="C53" t="s">
        <v>286</v>
      </c>
      <c r="D53" t="s">
        <v>193</v>
      </c>
      <c r="E53">
        <v>30</v>
      </c>
      <c r="F53">
        <v>30</v>
      </c>
      <c r="G53" t="s">
        <v>162</v>
      </c>
    </row>
    <row r="54" spans="1:7" x14ac:dyDescent="0.25">
      <c r="A54">
        <v>52</v>
      </c>
      <c r="B54" t="s">
        <v>287</v>
      </c>
      <c r="C54" t="s">
        <v>288</v>
      </c>
      <c r="D54" t="s">
        <v>193</v>
      </c>
      <c r="E54">
        <v>45</v>
      </c>
      <c r="F54">
        <v>60</v>
      </c>
      <c r="G54" t="s">
        <v>162</v>
      </c>
    </row>
    <row r="55" spans="1:7" x14ac:dyDescent="0.25">
      <c r="A55">
        <v>53</v>
      </c>
      <c r="B55" t="s">
        <v>289</v>
      </c>
      <c r="C55" t="s">
        <v>288</v>
      </c>
      <c r="D55" t="s">
        <v>193</v>
      </c>
      <c r="E55">
        <v>45</v>
      </c>
      <c r="F55">
        <v>30</v>
      </c>
      <c r="G55" t="s">
        <v>162</v>
      </c>
    </row>
    <row r="56" spans="1:7" x14ac:dyDescent="0.25">
      <c r="A56">
        <v>54</v>
      </c>
      <c r="B56" t="s">
        <v>290</v>
      </c>
      <c r="C56" t="s">
        <v>291</v>
      </c>
      <c r="D56" t="s">
        <v>195</v>
      </c>
      <c r="E56">
        <v>45</v>
      </c>
      <c r="F56">
        <v>60</v>
      </c>
      <c r="G56" t="s">
        <v>152</v>
      </c>
    </row>
    <row r="57" spans="1:7" x14ac:dyDescent="0.25">
      <c r="A57">
        <v>55</v>
      </c>
      <c r="B57" t="s">
        <v>292</v>
      </c>
      <c r="C57" t="s">
        <v>291</v>
      </c>
      <c r="D57" t="s">
        <v>193</v>
      </c>
      <c r="E57">
        <v>45</v>
      </c>
      <c r="F57">
        <v>30</v>
      </c>
      <c r="G57" t="s">
        <v>152</v>
      </c>
    </row>
    <row r="58" spans="1:7" x14ac:dyDescent="0.25">
      <c r="A58">
        <v>56</v>
      </c>
      <c r="B58" t="s">
        <v>293</v>
      </c>
      <c r="C58" t="s">
        <v>294</v>
      </c>
      <c r="D58" t="s">
        <v>195</v>
      </c>
      <c r="E58">
        <v>30</v>
      </c>
      <c r="F58">
        <v>60</v>
      </c>
      <c r="G58" t="s">
        <v>162</v>
      </c>
    </row>
    <row r="59" spans="1:7" x14ac:dyDescent="0.25">
      <c r="A59">
        <v>57</v>
      </c>
      <c r="B59" t="s">
        <v>295</v>
      </c>
      <c r="C59" t="s">
        <v>296</v>
      </c>
      <c r="D59" t="s">
        <v>193</v>
      </c>
      <c r="E59">
        <v>45</v>
      </c>
      <c r="F59">
        <v>30</v>
      </c>
      <c r="G59" t="s">
        <v>162</v>
      </c>
    </row>
    <row r="60" spans="1:7" x14ac:dyDescent="0.25">
      <c r="A60">
        <v>58</v>
      </c>
      <c r="B60" t="s">
        <v>297</v>
      </c>
      <c r="C60" t="s">
        <v>298</v>
      </c>
      <c r="D60" t="s">
        <v>193</v>
      </c>
      <c r="E60">
        <v>45</v>
      </c>
      <c r="F60">
        <v>30</v>
      </c>
      <c r="G60" t="s">
        <v>162</v>
      </c>
    </row>
    <row r="61" spans="1:7" x14ac:dyDescent="0.25">
      <c r="A61">
        <v>59</v>
      </c>
      <c r="B61" t="s">
        <v>299</v>
      </c>
      <c r="C61" t="s">
        <v>298</v>
      </c>
      <c r="D61" t="s">
        <v>195</v>
      </c>
      <c r="E61">
        <v>30</v>
      </c>
      <c r="F61">
        <v>90</v>
      </c>
      <c r="G61" t="s">
        <v>162</v>
      </c>
    </row>
    <row r="62" spans="1:7" x14ac:dyDescent="0.25">
      <c r="A62">
        <v>60</v>
      </c>
      <c r="B62" t="s">
        <v>300</v>
      </c>
      <c r="C62" t="s">
        <v>301</v>
      </c>
      <c r="D62" t="s">
        <v>193</v>
      </c>
      <c r="E62">
        <v>15</v>
      </c>
      <c r="F62">
        <v>30</v>
      </c>
      <c r="G62" t="s">
        <v>173</v>
      </c>
    </row>
    <row r="63" spans="1:7" x14ac:dyDescent="0.25">
      <c r="A63">
        <v>61</v>
      </c>
      <c r="B63" t="s">
        <v>302</v>
      </c>
      <c r="C63" t="s">
        <v>303</v>
      </c>
      <c r="D63" t="s">
        <v>195</v>
      </c>
      <c r="E63">
        <v>30</v>
      </c>
      <c r="F63">
        <v>30</v>
      </c>
      <c r="G63" t="s">
        <v>173</v>
      </c>
    </row>
    <row r="64" spans="1:7" x14ac:dyDescent="0.25">
      <c r="A64">
        <v>62</v>
      </c>
      <c r="B64" t="s">
        <v>304</v>
      </c>
      <c r="C64" t="s">
        <v>305</v>
      </c>
      <c r="D64" t="s">
        <v>193</v>
      </c>
      <c r="E64">
        <v>15</v>
      </c>
      <c r="F64">
        <v>30</v>
      </c>
      <c r="G64" t="s">
        <v>173</v>
      </c>
    </row>
    <row r="65" spans="1:7" x14ac:dyDescent="0.25">
      <c r="A65">
        <v>63</v>
      </c>
      <c r="B65" t="s">
        <v>306</v>
      </c>
      <c r="C65" t="s">
        <v>307</v>
      </c>
      <c r="D65" t="s">
        <v>193</v>
      </c>
      <c r="E65">
        <v>15</v>
      </c>
      <c r="F65">
        <v>30</v>
      </c>
      <c r="G65" t="s">
        <v>173</v>
      </c>
    </row>
    <row r="66" spans="1:7" x14ac:dyDescent="0.25">
      <c r="A66">
        <v>64</v>
      </c>
      <c r="B66" t="s">
        <v>308</v>
      </c>
      <c r="C66" t="s">
        <v>309</v>
      </c>
      <c r="D66" t="s">
        <v>193</v>
      </c>
      <c r="E66">
        <v>30</v>
      </c>
      <c r="F66">
        <v>30</v>
      </c>
      <c r="G66" t="s">
        <v>173</v>
      </c>
    </row>
    <row r="67" spans="1:7" x14ac:dyDescent="0.25">
      <c r="A67">
        <v>65</v>
      </c>
      <c r="B67" t="s">
        <v>310</v>
      </c>
      <c r="C67" t="s">
        <v>311</v>
      </c>
      <c r="D67" t="s">
        <v>221</v>
      </c>
      <c r="E67">
        <v>34</v>
      </c>
      <c r="F67">
        <v>26</v>
      </c>
      <c r="G67" t="s">
        <v>173</v>
      </c>
    </row>
    <row r="68" spans="1:7" x14ac:dyDescent="0.25">
      <c r="A68">
        <v>66</v>
      </c>
      <c r="B68" t="s">
        <v>312</v>
      </c>
      <c r="C68" t="s">
        <v>313</v>
      </c>
      <c r="D68" t="s">
        <v>214</v>
      </c>
      <c r="E68">
        <v>15</v>
      </c>
      <c r="F68">
        <v>30</v>
      </c>
      <c r="G68" t="s">
        <v>173</v>
      </c>
    </row>
    <row r="69" spans="1:7" x14ac:dyDescent="0.25">
      <c r="A69">
        <v>67</v>
      </c>
      <c r="B69" t="s">
        <v>314</v>
      </c>
      <c r="C69" t="s">
        <v>313</v>
      </c>
      <c r="D69" t="s">
        <v>216</v>
      </c>
      <c r="E69">
        <v>30</v>
      </c>
      <c r="F69">
        <v>30</v>
      </c>
      <c r="G69" t="s">
        <v>173</v>
      </c>
    </row>
    <row r="70" spans="1:7" x14ac:dyDescent="0.25">
      <c r="A70">
        <v>68</v>
      </c>
      <c r="B70" t="s">
        <v>315</v>
      </c>
      <c r="C70" t="s">
        <v>316</v>
      </c>
      <c r="D70" t="s">
        <v>193</v>
      </c>
      <c r="E70">
        <v>30</v>
      </c>
      <c r="F70">
        <v>30</v>
      </c>
      <c r="G70" t="s">
        <v>173</v>
      </c>
    </row>
    <row r="71" spans="1:7" x14ac:dyDescent="0.25">
      <c r="A71">
        <v>69</v>
      </c>
      <c r="B71" t="s">
        <v>317</v>
      </c>
      <c r="C71" t="s">
        <v>316</v>
      </c>
      <c r="D71" t="s">
        <v>195</v>
      </c>
      <c r="E71">
        <v>45</v>
      </c>
      <c r="F71">
        <v>30</v>
      </c>
      <c r="G71" t="s">
        <v>173</v>
      </c>
    </row>
    <row r="72" spans="1:7" x14ac:dyDescent="0.25">
      <c r="A72">
        <v>70</v>
      </c>
      <c r="B72" t="s">
        <v>318</v>
      </c>
      <c r="C72" t="s">
        <v>319</v>
      </c>
      <c r="D72" t="s">
        <v>320</v>
      </c>
      <c r="E72">
        <v>15</v>
      </c>
      <c r="F72">
        <v>30</v>
      </c>
      <c r="G72" t="s">
        <v>173</v>
      </c>
    </row>
    <row r="73" spans="1:7" x14ac:dyDescent="0.25">
      <c r="A73">
        <v>71</v>
      </c>
      <c r="B73" t="s">
        <v>321</v>
      </c>
      <c r="C73" t="s">
        <v>319</v>
      </c>
      <c r="D73" t="s">
        <v>195</v>
      </c>
      <c r="E73">
        <v>45</v>
      </c>
      <c r="F73">
        <v>30</v>
      </c>
      <c r="G73" t="s">
        <v>173</v>
      </c>
    </row>
    <row r="74" spans="1:7" x14ac:dyDescent="0.25">
      <c r="A74">
        <v>72</v>
      </c>
      <c r="B74" t="s">
        <v>322</v>
      </c>
      <c r="C74" t="s">
        <v>323</v>
      </c>
      <c r="D74" t="s">
        <v>193</v>
      </c>
      <c r="E74">
        <v>30</v>
      </c>
      <c r="F74">
        <v>30</v>
      </c>
      <c r="G74" t="s">
        <v>152</v>
      </c>
    </row>
    <row r="75" spans="1:7" x14ac:dyDescent="0.25">
      <c r="A75">
        <v>73</v>
      </c>
      <c r="B75" t="s">
        <v>324</v>
      </c>
      <c r="C75" t="s">
        <v>325</v>
      </c>
      <c r="D75" t="s">
        <v>195</v>
      </c>
      <c r="E75">
        <v>10</v>
      </c>
      <c r="F75">
        <v>0</v>
      </c>
      <c r="G75" t="s">
        <v>152</v>
      </c>
    </row>
    <row r="76" spans="1:7" x14ac:dyDescent="0.25">
      <c r="A76">
        <v>74</v>
      </c>
      <c r="B76" t="s">
        <v>326</v>
      </c>
      <c r="C76" t="s">
        <v>327</v>
      </c>
      <c r="D76" t="s">
        <v>195</v>
      </c>
      <c r="E76">
        <v>0</v>
      </c>
      <c r="F76">
        <v>15</v>
      </c>
      <c r="G76" t="s">
        <v>328</v>
      </c>
    </row>
    <row r="77" spans="1:7" x14ac:dyDescent="0.25">
      <c r="A77">
        <v>75</v>
      </c>
      <c r="B77" t="s">
        <v>329</v>
      </c>
      <c r="C77" t="s">
        <v>330</v>
      </c>
      <c r="D77" t="s">
        <v>193</v>
      </c>
      <c r="E77">
        <v>30</v>
      </c>
      <c r="F77">
        <v>30</v>
      </c>
      <c r="G77" t="s">
        <v>173</v>
      </c>
    </row>
    <row r="78" spans="1:7" x14ac:dyDescent="0.25">
      <c r="A78">
        <v>76</v>
      </c>
      <c r="B78" t="s">
        <v>331</v>
      </c>
      <c r="C78" t="s">
        <v>332</v>
      </c>
      <c r="D78" t="s">
        <v>214</v>
      </c>
      <c r="E78">
        <v>45</v>
      </c>
      <c r="F78">
        <v>30</v>
      </c>
      <c r="G78" t="s">
        <v>173</v>
      </c>
    </row>
    <row r="79" spans="1:7" x14ac:dyDescent="0.25">
      <c r="A79">
        <v>77</v>
      </c>
      <c r="B79" t="s">
        <v>333</v>
      </c>
      <c r="C79" t="s">
        <v>330</v>
      </c>
      <c r="D79" t="s">
        <v>216</v>
      </c>
      <c r="E79">
        <v>60</v>
      </c>
      <c r="F79">
        <v>30</v>
      </c>
      <c r="G79" t="s">
        <v>173</v>
      </c>
    </row>
    <row r="80" spans="1:7" x14ac:dyDescent="0.25">
      <c r="A80">
        <v>78</v>
      </c>
      <c r="B80" t="s">
        <v>334</v>
      </c>
      <c r="C80" t="s">
        <v>335</v>
      </c>
      <c r="D80" t="s">
        <v>193</v>
      </c>
      <c r="E80">
        <v>30</v>
      </c>
      <c r="F80">
        <v>0</v>
      </c>
      <c r="G80" t="s">
        <v>152</v>
      </c>
    </row>
    <row r="81" spans="1:7" x14ac:dyDescent="0.25">
      <c r="A81">
        <v>79</v>
      </c>
      <c r="B81" t="s">
        <v>336</v>
      </c>
      <c r="C81" t="s">
        <v>337</v>
      </c>
      <c r="D81" t="s">
        <v>193</v>
      </c>
      <c r="E81">
        <v>45</v>
      </c>
      <c r="F81">
        <v>0</v>
      </c>
      <c r="G81" t="s">
        <v>152</v>
      </c>
    </row>
    <row r="82" spans="1:7" x14ac:dyDescent="0.25">
      <c r="A82">
        <v>80</v>
      </c>
      <c r="B82" t="s">
        <v>338</v>
      </c>
      <c r="C82" t="s">
        <v>337</v>
      </c>
      <c r="D82" t="s">
        <v>195</v>
      </c>
      <c r="E82">
        <v>30</v>
      </c>
      <c r="F82">
        <v>30</v>
      </c>
      <c r="G82" t="s">
        <v>152</v>
      </c>
    </row>
    <row r="83" spans="1:7" x14ac:dyDescent="0.25">
      <c r="A83">
        <v>81</v>
      </c>
      <c r="B83" t="s">
        <v>339</v>
      </c>
      <c r="C83" t="s">
        <v>340</v>
      </c>
      <c r="D83" t="s">
        <v>193</v>
      </c>
      <c r="E83">
        <v>30</v>
      </c>
      <c r="F83">
        <v>0</v>
      </c>
      <c r="G83" t="s">
        <v>162</v>
      </c>
    </row>
    <row r="84" spans="1:7" x14ac:dyDescent="0.25">
      <c r="A84">
        <v>82</v>
      </c>
      <c r="B84" t="s">
        <v>341</v>
      </c>
      <c r="C84" t="s">
        <v>342</v>
      </c>
      <c r="D84" t="s">
        <v>195</v>
      </c>
      <c r="E84">
        <v>30</v>
      </c>
      <c r="F84">
        <v>30</v>
      </c>
      <c r="G84" t="s">
        <v>152</v>
      </c>
    </row>
    <row r="85" spans="1:7" x14ac:dyDescent="0.25">
      <c r="A85">
        <v>83</v>
      </c>
      <c r="B85" t="s">
        <v>343</v>
      </c>
      <c r="C85" t="s">
        <v>344</v>
      </c>
      <c r="D85" t="s">
        <v>193</v>
      </c>
      <c r="E85">
        <v>15</v>
      </c>
      <c r="F85">
        <v>30</v>
      </c>
      <c r="G85" t="s">
        <v>173</v>
      </c>
    </row>
    <row r="86" spans="1:7" x14ac:dyDescent="0.25">
      <c r="A86">
        <v>84</v>
      </c>
      <c r="B86" t="s">
        <v>345</v>
      </c>
      <c r="C86" t="s">
        <v>346</v>
      </c>
      <c r="D86" t="s">
        <v>227</v>
      </c>
      <c r="E86">
        <v>21</v>
      </c>
      <c r="F86">
        <v>54</v>
      </c>
      <c r="G86" t="s">
        <v>152</v>
      </c>
    </row>
    <row r="87" spans="1:7" x14ac:dyDescent="0.25">
      <c r="A87">
        <v>85</v>
      </c>
      <c r="B87" t="s">
        <v>347</v>
      </c>
      <c r="C87" t="s">
        <v>348</v>
      </c>
      <c r="D87" t="s">
        <v>227</v>
      </c>
      <c r="E87">
        <v>21</v>
      </c>
      <c r="F87">
        <v>54</v>
      </c>
      <c r="G87" t="s">
        <v>152</v>
      </c>
    </row>
    <row r="88" spans="1:7" x14ac:dyDescent="0.25">
      <c r="A88">
        <v>86</v>
      </c>
      <c r="B88" t="s">
        <v>349</v>
      </c>
      <c r="C88" t="s">
        <v>350</v>
      </c>
      <c r="D88" t="s">
        <v>227</v>
      </c>
      <c r="E88">
        <v>31</v>
      </c>
      <c r="F88">
        <v>14</v>
      </c>
      <c r="G88" t="s">
        <v>152</v>
      </c>
    </row>
    <row r="89" spans="1:7" x14ac:dyDescent="0.25">
      <c r="A89">
        <v>87</v>
      </c>
      <c r="B89" t="s">
        <v>351</v>
      </c>
      <c r="C89" t="s">
        <v>352</v>
      </c>
      <c r="D89" t="s">
        <v>221</v>
      </c>
      <c r="E89">
        <v>13</v>
      </c>
      <c r="F89">
        <v>17</v>
      </c>
      <c r="G89" t="s">
        <v>152</v>
      </c>
    </row>
    <row r="90" spans="1:7" x14ac:dyDescent="0.25">
      <c r="A90">
        <v>88</v>
      </c>
      <c r="B90" t="s">
        <v>353</v>
      </c>
      <c r="C90" t="s">
        <v>354</v>
      </c>
      <c r="D90" t="s">
        <v>195</v>
      </c>
      <c r="E90">
        <v>60</v>
      </c>
      <c r="F90">
        <v>0</v>
      </c>
      <c r="G90" t="s">
        <v>152</v>
      </c>
    </row>
    <row r="91" spans="1:7" x14ac:dyDescent="0.25">
      <c r="A91">
        <v>89</v>
      </c>
      <c r="B91" t="s">
        <v>355</v>
      </c>
      <c r="C91" t="s">
        <v>356</v>
      </c>
      <c r="D91" t="s">
        <v>212</v>
      </c>
      <c r="E91">
        <v>35</v>
      </c>
      <c r="F91">
        <v>40</v>
      </c>
      <c r="G91" t="s">
        <v>152</v>
      </c>
    </row>
    <row r="92" spans="1:7" x14ac:dyDescent="0.25">
      <c r="A92">
        <v>90</v>
      </c>
      <c r="B92" t="s">
        <v>357</v>
      </c>
      <c r="C92" t="s">
        <v>358</v>
      </c>
      <c r="D92" t="s">
        <v>214</v>
      </c>
      <c r="E92">
        <v>45</v>
      </c>
      <c r="F92">
        <v>30</v>
      </c>
      <c r="G92" t="s">
        <v>152</v>
      </c>
    </row>
    <row r="93" spans="1:7" x14ac:dyDescent="0.25">
      <c r="A93">
        <v>91</v>
      </c>
      <c r="B93" t="s">
        <v>359</v>
      </c>
      <c r="C93" t="s">
        <v>356</v>
      </c>
      <c r="D93" t="s">
        <v>216</v>
      </c>
      <c r="E93">
        <v>45</v>
      </c>
      <c r="F93">
        <v>60</v>
      </c>
      <c r="G93" t="s">
        <v>152</v>
      </c>
    </row>
    <row r="94" spans="1:7" x14ac:dyDescent="0.25">
      <c r="A94">
        <v>92</v>
      </c>
      <c r="B94" t="s">
        <v>360</v>
      </c>
      <c r="C94" t="s">
        <v>361</v>
      </c>
      <c r="D94" t="s">
        <v>193</v>
      </c>
      <c r="E94">
        <v>45</v>
      </c>
      <c r="F94">
        <v>30</v>
      </c>
      <c r="G94" t="s">
        <v>162</v>
      </c>
    </row>
    <row r="95" spans="1:7" x14ac:dyDescent="0.25">
      <c r="A95">
        <v>93</v>
      </c>
      <c r="B95" t="s">
        <v>362</v>
      </c>
      <c r="C95" t="s">
        <v>363</v>
      </c>
      <c r="D95" t="s">
        <v>221</v>
      </c>
      <c r="E95">
        <v>34</v>
      </c>
      <c r="F95">
        <v>41</v>
      </c>
      <c r="G95" t="s">
        <v>162</v>
      </c>
    </row>
    <row r="96" spans="1:7" x14ac:dyDescent="0.25">
      <c r="A96">
        <v>94</v>
      </c>
      <c r="B96" t="s">
        <v>364</v>
      </c>
      <c r="C96" t="s">
        <v>361</v>
      </c>
      <c r="D96" t="s">
        <v>195</v>
      </c>
      <c r="E96">
        <v>45</v>
      </c>
      <c r="F96">
        <v>60</v>
      </c>
      <c r="G96" t="s">
        <v>162</v>
      </c>
    </row>
    <row r="97" spans="1:7" x14ac:dyDescent="0.25">
      <c r="A97">
        <v>95</v>
      </c>
      <c r="B97" t="s">
        <v>365</v>
      </c>
      <c r="C97" t="s">
        <v>366</v>
      </c>
      <c r="D97" t="s">
        <v>193</v>
      </c>
      <c r="E97">
        <v>45</v>
      </c>
      <c r="F97">
        <v>30</v>
      </c>
      <c r="G97" t="s">
        <v>173</v>
      </c>
    </row>
    <row r="98" spans="1:7" x14ac:dyDescent="0.25">
      <c r="A98">
        <v>96</v>
      </c>
      <c r="B98" t="s">
        <v>367</v>
      </c>
      <c r="C98" t="s">
        <v>366</v>
      </c>
      <c r="D98" t="s">
        <v>195</v>
      </c>
      <c r="E98">
        <v>45</v>
      </c>
      <c r="F98">
        <v>60</v>
      </c>
      <c r="G98" t="s">
        <v>173</v>
      </c>
    </row>
    <row r="99" spans="1:7" x14ac:dyDescent="0.25">
      <c r="A99">
        <v>97</v>
      </c>
      <c r="B99" t="s">
        <v>368</v>
      </c>
      <c r="C99" t="s">
        <v>369</v>
      </c>
      <c r="D99" t="s">
        <v>193</v>
      </c>
      <c r="E99">
        <v>45</v>
      </c>
      <c r="F99">
        <v>0</v>
      </c>
      <c r="G99" t="s">
        <v>152</v>
      </c>
    </row>
    <row r="100" spans="1:7" x14ac:dyDescent="0.25">
      <c r="A100">
        <v>98</v>
      </c>
      <c r="B100" t="s">
        <v>370</v>
      </c>
      <c r="C100" t="s">
        <v>371</v>
      </c>
      <c r="D100" t="s">
        <v>221</v>
      </c>
      <c r="E100">
        <v>45</v>
      </c>
      <c r="F100">
        <v>0</v>
      </c>
      <c r="G100" t="s">
        <v>152</v>
      </c>
    </row>
    <row r="101" spans="1:7" x14ac:dyDescent="0.25">
      <c r="A101">
        <v>99</v>
      </c>
      <c r="B101" t="s">
        <v>372</v>
      </c>
      <c r="C101" t="s">
        <v>373</v>
      </c>
      <c r="D101" t="s">
        <v>227</v>
      </c>
      <c r="E101">
        <v>30</v>
      </c>
      <c r="G101" t="s">
        <v>152</v>
      </c>
    </row>
    <row r="102" spans="1:7" x14ac:dyDescent="0.25">
      <c r="A102">
        <v>100</v>
      </c>
      <c r="B102" t="s">
        <v>374</v>
      </c>
      <c r="C102" t="s">
        <v>375</v>
      </c>
      <c r="D102" t="s">
        <v>193</v>
      </c>
      <c r="E102">
        <v>15</v>
      </c>
      <c r="F102">
        <v>30</v>
      </c>
      <c r="G102" t="s">
        <v>162</v>
      </c>
    </row>
    <row r="103" spans="1:7" x14ac:dyDescent="0.25">
      <c r="A103">
        <v>101</v>
      </c>
    </row>
    <row r="104" spans="1:7" x14ac:dyDescent="0.25">
      <c r="A104">
        <v>102</v>
      </c>
    </row>
    <row r="105" spans="1:7" x14ac:dyDescent="0.25">
      <c r="A105">
        <v>103</v>
      </c>
    </row>
    <row r="106" spans="1:7" x14ac:dyDescent="0.25">
      <c r="A106">
        <v>104</v>
      </c>
    </row>
    <row r="107" spans="1:7" x14ac:dyDescent="0.25">
      <c r="A107">
        <v>105</v>
      </c>
    </row>
    <row r="108" spans="1:7" x14ac:dyDescent="0.25">
      <c r="A108">
        <v>106</v>
      </c>
    </row>
    <row r="109" spans="1:7" x14ac:dyDescent="0.25">
      <c r="A109">
        <v>107</v>
      </c>
    </row>
    <row r="110" spans="1:7" x14ac:dyDescent="0.25">
      <c r="A110">
        <v>108</v>
      </c>
    </row>
    <row r="111" spans="1:7" x14ac:dyDescent="0.25">
      <c r="A111">
        <v>109</v>
      </c>
    </row>
    <row r="112" spans="1:7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workbookViewId="0"/>
  </sheetViews>
  <sheetFormatPr defaultRowHeight="15" x14ac:dyDescent="0.25"/>
  <sheetData>
    <row r="1" spans="1:22" x14ac:dyDescent="0.25">
      <c r="A1" t="s">
        <v>376</v>
      </c>
      <c r="B1" t="s">
        <v>377</v>
      </c>
      <c r="J1" t="s">
        <v>378</v>
      </c>
      <c r="S1" t="s">
        <v>379</v>
      </c>
      <c r="T1" t="s">
        <v>380</v>
      </c>
      <c r="V1" t="s">
        <v>381</v>
      </c>
    </row>
    <row r="2" spans="1:22" x14ac:dyDescent="0.25">
      <c r="B2" t="s">
        <v>322</v>
      </c>
      <c r="C2" t="s">
        <v>368</v>
      </c>
      <c r="D2" t="s">
        <v>209</v>
      </c>
      <c r="J2" t="s">
        <v>250</v>
      </c>
      <c r="K2" t="s">
        <v>336</v>
      </c>
      <c r="L2" t="s">
        <v>329</v>
      </c>
    </row>
    <row r="3" spans="1:22" x14ac:dyDescent="0.25">
      <c r="A3" t="s">
        <v>382</v>
      </c>
      <c r="B3">
        <v>60</v>
      </c>
      <c r="C3">
        <v>45</v>
      </c>
      <c r="D3">
        <v>30</v>
      </c>
      <c r="J3">
        <v>90</v>
      </c>
      <c r="K3">
        <v>45</v>
      </c>
      <c r="L3">
        <v>60</v>
      </c>
      <c r="S3">
        <f>SUM(B3:P3)</f>
        <v>330</v>
      </c>
      <c r="T3">
        <f>S3*A4</f>
        <v>4290</v>
      </c>
    </row>
    <row r="4" spans="1:22" x14ac:dyDescent="0.25">
      <c r="A4">
        <v>13</v>
      </c>
      <c r="B4" t="s">
        <v>383</v>
      </c>
      <c r="C4" t="s">
        <v>384</v>
      </c>
      <c r="D4" t="s">
        <v>385</v>
      </c>
      <c r="J4" t="s">
        <v>386</v>
      </c>
      <c r="K4" t="s">
        <v>384</v>
      </c>
      <c r="L4" t="s">
        <v>383</v>
      </c>
    </row>
    <row r="5" spans="1:22" x14ac:dyDescent="0.25">
      <c r="B5" t="s">
        <v>217</v>
      </c>
      <c r="C5" t="s">
        <v>292</v>
      </c>
      <c r="D5" t="s">
        <v>196</v>
      </c>
      <c r="E5" t="s">
        <v>280</v>
      </c>
      <c r="F5" t="s">
        <v>336</v>
      </c>
      <c r="J5" t="s">
        <v>360</v>
      </c>
      <c r="K5" t="s">
        <v>297</v>
      </c>
      <c r="L5" t="s">
        <v>246</v>
      </c>
      <c r="M5" t="s">
        <v>308</v>
      </c>
    </row>
    <row r="6" spans="1:22" x14ac:dyDescent="0.25">
      <c r="A6" t="s">
        <v>387</v>
      </c>
      <c r="B6">
        <v>75</v>
      </c>
      <c r="C6">
        <v>75</v>
      </c>
      <c r="D6">
        <v>30</v>
      </c>
      <c r="E6">
        <v>60</v>
      </c>
      <c r="F6">
        <v>45</v>
      </c>
      <c r="J6">
        <v>75</v>
      </c>
      <c r="K6">
        <v>75</v>
      </c>
      <c r="L6">
        <v>75</v>
      </c>
      <c r="M6">
        <v>60</v>
      </c>
      <c r="S6">
        <f>SUM(B6:P6)</f>
        <v>570</v>
      </c>
      <c r="T6">
        <f>S6*A7</f>
        <v>1140</v>
      </c>
    </row>
    <row r="7" spans="1:22" x14ac:dyDescent="0.25">
      <c r="A7">
        <v>2</v>
      </c>
      <c r="B7" t="s">
        <v>388</v>
      </c>
      <c r="C7" t="s">
        <v>388</v>
      </c>
      <c r="D7" t="s">
        <v>385</v>
      </c>
      <c r="E7" t="s">
        <v>383</v>
      </c>
      <c r="F7" t="s">
        <v>384</v>
      </c>
      <c r="J7" t="s">
        <v>388</v>
      </c>
      <c r="K7" t="s">
        <v>388</v>
      </c>
      <c r="L7" t="s">
        <v>388</v>
      </c>
      <c r="M7" t="s">
        <v>383</v>
      </c>
    </row>
    <row r="8" spans="1:22" x14ac:dyDescent="0.25">
      <c r="B8" t="s">
        <v>223</v>
      </c>
      <c r="C8" t="s">
        <v>248</v>
      </c>
      <c r="D8" t="s">
        <v>336</v>
      </c>
      <c r="E8" t="s">
        <v>360</v>
      </c>
      <c r="F8" t="s">
        <v>283</v>
      </c>
      <c r="G8" t="s">
        <v>196</v>
      </c>
      <c r="J8" t="s">
        <v>239</v>
      </c>
      <c r="K8" t="s">
        <v>265</v>
      </c>
      <c r="L8" t="s">
        <v>274</v>
      </c>
    </row>
    <row r="9" spans="1:22" x14ac:dyDescent="0.25">
      <c r="A9" t="s">
        <v>389</v>
      </c>
      <c r="B9">
        <v>60</v>
      </c>
      <c r="C9">
        <v>90</v>
      </c>
      <c r="D9">
        <v>45</v>
      </c>
      <c r="E9">
        <v>75</v>
      </c>
      <c r="F9">
        <v>60</v>
      </c>
      <c r="G9">
        <v>30</v>
      </c>
      <c r="J9">
        <v>60</v>
      </c>
      <c r="K9">
        <v>75</v>
      </c>
      <c r="L9">
        <v>120</v>
      </c>
    </row>
    <row r="10" spans="1:22" x14ac:dyDescent="0.25">
      <c r="A10">
        <v>2</v>
      </c>
      <c r="B10" t="s">
        <v>383</v>
      </c>
      <c r="C10" t="s">
        <v>386</v>
      </c>
      <c r="D10" t="s">
        <v>384</v>
      </c>
      <c r="E10" t="s">
        <v>388</v>
      </c>
      <c r="F10" t="s">
        <v>383</v>
      </c>
      <c r="G10" t="s">
        <v>385</v>
      </c>
      <c r="J10" t="s">
        <v>386</v>
      </c>
      <c r="K10" t="s">
        <v>388</v>
      </c>
      <c r="L10" t="s">
        <v>390</v>
      </c>
    </row>
    <row r="11" spans="1:22" x14ac:dyDescent="0.25">
      <c r="B11" t="s">
        <v>217</v>
      </c>
      <c r="C11" t="s">
        <v>292</v>
      </c>
      <c r="D11" t="s">
        <v>336</v>
      </c>
      <c r="E11" t="s">
        <v>308</v>
      </c>
      <c r="F11" t="s">
        <v>196</v>
      </c>
      <c r="J11" t="s">
        <v>243</v>
      </c>
      <c r="K11" t="s">
        <v>297</v>
      </c>
      <c r="L11" t="s">
        <v>246</v>
      </c>
      <c r="M11" t="s">
        <v>365</v>
      </c>
    </row>
    <row r="12" spans="1:22" x14ac:dyDescent="0.25">
      <c r="A12" t="s">
        <v>391</v>
      </c>
      <c r="B12">
        <v>75</v>
      </c>
      <c r="C12">
        <v>75</v>
      </c>
      <c r="D12">
        <v>45</v>
      </c>
      <c r="E12">
        <v>60</v>
      </c>
      <c r="F12">
        <v>30</v>
      </c>
      <c r="J12">
        <v>45</v>
      </c>
      <c r="K12">
        <v>75</v>
      </c>
      <c r="L12">
        <v>75</v>
      </c>
      <c r="M12">
        <v>75</v>
      </c>
      <c r="S12">
        <f>SUM(B12:P12)</f>
        <v>555</v>
      </c>
      <c r="T12">
        <f>S12*A13</f>
        <v>1110</v>
      </c>
    </row>
    <row r="13" spans="1:22" x14ac:dyDescent="0.25">
      <c r="A13">
        <v>2</v>
      </c>
      <c r="B13" t="s">
        <v>388</v>
      </c>
      <c r="C13" t="s">
        <v>388</v>
      </c>
      <c r="D13" t="s">
        <v>384</v>
      </c>
      <c r="E13" t="s">
        <v>383</v>
      </c>
      <c r="F13" t="s">
        <v>385</v>
      </c>
      <c r="J13" t="s">
        <v>392</v>
      </c>
      <c r="K13" t="s">
        <v>388</v>
      </c>
      <c r="L13" t="s">
        <v>388</v>
      </c>
      <c r="M13" t="s">
        <v>388</v>
      </c>
    </row>
    <row r="14" spans="1:22" x14ac:dyDescent="0.25">
      <c r="B14" t="s">
        <v>393</v>
      </c>
      <c r="C14" t="s">
        <v>394</v>
      </c>
      <c r="D14" t="s">
        <v>272</v>
      </c>
      <c r="E14" t="s">
        <v>278</v>
      </c>
      <c r="J14" t="s">
        <v>374</v>
      </c>
      <c r="K14" t="s">
        <v>334</v>
      </c>
      <c r="L14" t="s">
        <v>206</v>
      </c>
      <c r="M14" t="s">
        <v>200</v>
      </c>
      <c r="N14" t="s">
        <v>276</v>
      </c>
      <c r="O14" t="s">
        <v>285</v>
      </c>
    </row>
    <row r="15" spans="1:22" x14ac:dyDescent="0.25">
      <c r="A15" t="s">
        <v>395</v>
      </c>
      <c r="B15">
        <v>105</v>
      </c>
      <c r="C15">
        <v>105</v>
      </c>
      <c r="D15">
        <v>90</v>
      </c>
      <c r="E15">
        <v>30</v>
      </c>
      <c r="H15" t="s">
        <v>396</v>
      </c>
      <c r="J15">
        <v>45</v>
      </c>
      <c r="K15">
        <v>30</v>
      </c>
      <c r="L15">
        <v>45</v>
      </c>
      <c r="M15">
        <v>60</v>
      </c>
      <c r="N15">
        <v>45</v>
      </c>
      <c r="O15">
        <v>60</v>
      </c>
      <c r="S15">
        <f>SUM(B15:P15)</f>
        <v>615</v>
      </c>
      <c r="T15">
        <f>S15*A16</f>
        <v>1230</v>
      </c>
    </row>
    <row r="16" spans="1:22" x14ac:dyDescent="0.25">
      <c r="A16">
        <v>2</v>
      </c>
      <c r="B16" t="s">
        <v>397</v>
      </c>
      <c r="C16" t="s">
        <v>397</v>
      </c>
      <c r="D16" t="s">
        <v>386</v>
      </c>
      <c r="E16" t="s">
        <v>385</v>
      </c>
      <c r="J16" t="s">
        <v>392</v>
      </c>
      <c r="K16" t="s">
        <v>385</v>
      </c>
      <c r="L16" t="s">
        <v>384</v>
      </c>
      <c r="M16" t="s">
        <v>383</v>
      </c>
      <c r="N16" t="s">
        <v>392</v>
      </c>
      <c r="O16" t="s">
        <v>383</v>
      </c>
      <c r="S16">
        <f>SUM(B16:P16)</f>
        <v>0</v>
      </c>
      <c r="T16">
        <f>S16*A17</f>
        <v>0</v>
      </c>
    </row>
    <row r="17" spans="1:20" x14ac:dyDescent="0.25">
      <c r="B17" t="s">
        <v>360</v>
      </c>
      <c r="C17" t="s">
        <v>315</v>
      </c>
      <c r="D17" t="s">
        <v>304</v>
      </c>
      <c r="E17" t="s">
        <v>278</v>
      </c>
      <c r="F17" t="s">
        <v>334</v>
      </c>
      <c r="J17" t="s">
        <v>191</v>
      </c>
      <c r="K17" t="s">
        <v>343</v>
      </c>
      <c r="L17" t="s">
        <v>394</v>
      </c>
      <c r="M17" t="s">
        <v>393</v>
      </c>
      <c r="N17" t="s">
        <v>306</v>
      </c>
      <c r="O17" t="s">
        <v>300</v>
      </c>
      <c r="P17" t="s">
        <v>318</v>
      </c>
      <c r="Q17" t="s">
        <v>202</v>
      </c>
      <c r="R17" t="s">
        <v>204</v>
      </c>
      <c r="S17">
        <f>SUM(B17:P17)</f>
        <v>0</v>
      </c>
      <c r="T17">
        <v>0</v>
      </c>
    </row>
    <row r="18" spans="1:20" x14ac:dyDescent="0.25">
      <c r="A18" t="s">
        <v>398</v>
      </c>
      <c r="B18">
        <v>75</v>
      </c>
      <c r="C18">
        <v>60</v>
      </c>
      <c r="D18">
        <v>45</v>
      </c>
      <c r="E18">
        <v>30</v>
      </c>
      <c r="F18">
        <v>30</v>
      </c>
      <c r="J18">
        <v>60</v>
      </c>
      <c r="K18">
        <v>45</v>
      </c>
      <c r="L18">
        <v>75</v>
      </c>
      <c r="M18">
        <v>75</v>
      </c>
      <c r="N18">
        <v>45</v>
      </c>
      <c r="O18">
        <v>45</v>
      </c>
      <c r="P18">
        <v>45</v>
      </c>
      <c r="S18">
        <f>SUM(B18:P18)</f>
        <v>630</v>
      </c>
      <c r="T18">
        <f>S18*A19</f>
        <v>630</v>
      </c>
    </row>
    <row r="19" spans="1:20" x14ac:dyDescent="0.25">
      <c r="A19">
        <v>1</v>
      </c>
      <c r="B19" t="s">
        <v>388</v>
      </c>
      <c r="C19" t="s">
        <v>383</v>
      </c>
      <c r="D19" t="s">
        <v>392</v>
      </c>
      <c r="E19" t="s">
        <v>385</v>
      </c>
      <c r="F19" t="s">
        <v>385</v>
      </c>
      <c r="J19" t="s">
        <v>383</v>
      </c>
      <c r="K19" t="s">
        <v>392</v>
      </c>
      <c r="L19" t="s">
        <v>388</v>
      </c>
      <c r="M19" t="s">
        <v>388</v>
      </c>
      <c r="N19" t="s">
        <v>392</v>
      </c>
      <c r="O19" t="s">
        <v>392</v>
      </c>
      <c r="P19" t="s">
        <v>392</v>
      </c>
      <c r="Q19" t="s">
        <v>383</v>
      </c>
      <c r="R19" t="s">
        <v>392</v>
      </c>
      <c r="S19">
        <f>SUM(B19:R19)</f>
        <v>0</v>
      </c>
      <c r="T19">
        <v>0</v>
      </c>
    </row>
    <row r="20" spans="1:20" x14ac:dyDescent="0.25">
      <c r="A20" t="s">
        <v>399</v>
      </c>
      <c r="B20" t="s">
        <v>377</v>
      </c>
      <c r="J20" t="s">
        <v>378</v>
      </c>
      <c r="S20">
        <f t="shared" ref="S20:S48" si="0">SUM(B20:P20)</f>
        <v>0</v>
      </c>
      <c r="T20">
        <f>S20*A21</f>
        <v>0</v>
      </c>
    </row>
    <row r="21" spans="1:20" x14ac:dyDescent="0.25">
      <c r="B21" t="s">
        <v>359</v>
      </c>
      <c r="C21" t="s">
        <v>252</v>
      </c>
      <c r="D21" t="s">
        <v>215</v>
      </c>
      <c r="E21" t="s">
        <v>254</v>
      </c>
      <c r="J21" t="s">
        <v>333</v>
      </c>
      <c r="K21" t="s">
        <v>364</v>
      </c>
      <c r="L21" t="s">
        <v>314</v>
      </c>
      <c r="M21" t="s">
        <v>282</v>
      </c>
      <c r="N21" t="s">
        <v>290</v>
      </c>
      <c r="S21">
        <f t="shared" si="0"/>
        <v>0</v>
      </c>
      <c r="T21">
        <v>0</v>
      </c>
    </row>
    <row r="22" spans="1:20" x14ac:dyDescent="0.25">
      <c r="A22" t="s">
        <v>400</v>
      </c>
      <c r="B22">
        <v>105</v>
      </c>
      <c r="D22">
        <v>60</v>
      </c>
      <c r="S22">
        <f t="shared" si="0"/>
        <v>165</v>
      </c>
      <c r="T22">
        <f>S22*A23</f>
        <v>330</v>
      </c>
    </row>
    <row r="23" spans="1:20" x14ac:dyDescent="0.25">
      <c r="A23">
        <v>2</v>
      </c>
      <c r="B23" t="s">
        <v>397</v>
      </c>
      <c r="C23" t="s">
        <v>383</v>
      </c>
      <c r="D23" t="s">
        <v>383</v>
      </c>
      <c r="E23" t="s">
        <v>401</v>
      </c>
      <c r="J23" t="s">
        <v>402</v>
      </c>
      <c r="K23" t="s">
        <v>388</v>
      </c>
      <c r="L23" t="s">
        <v>383</v>
      </c>
      <c r="M23" t="s">
        <v>383</v>
      </c>
      <c r="N23" t="s">
        <v>397</v>
      </c>
      <c r="S23">
        <f t="shared" si="0"/>
        <v>0</v>
      </c>
      <c r="T23">
        <f>S23*A24</f>
        <v>0</v>
      </c>
    </row>
    <row r="24" spans="1:20" x14ac:dyDescent="0.25">
      <c r="B24" t="s">
        <v>359</v>
      </c>
      <c r="C24" t="s">
        <v>252</v>
      </c>
      <c r="D24" t="s">
        <v>215</v>
      </c>
      <c r="E24" t="s">
        <v>256</v>
      </c>
      <c r="J24" t="s">
        <v>364</v>
      </c>
      <c r="K24" t="s">
        <v>290</v>
      </c>
      <c r="L24" t="s">
        <v>314</v>
      </c>
      <c r="M24" t="s">
        <v>245</v>
      </c>
      <c r="N24" t="s">
        <v>333</v>
      </c>
      <c r="S24">
        <f t="shared" si="0"/>
        <v>0</v>
      </c>
      <c r="T24">
        <v>0</v>
      </c>
    </row>
    <row r="25" spans="1:20" x14ac:dyDescent="0.25">
      <c r="A25" t="s">
        <v>403</v>
      </c>
      <c r="B25">
        <v>105</v>
      </c>
      <c r="E25">
        <v>75</v>
      </c>
      <c r="J25">
        <v>105</v>
      </c>
      <c r="S25">
        <f t="shared" si="0"/>
        <v>285</v>
      </c>
      <c r="T25">
        <f>S25*A26</f>
        <v>570</v>
      </c>
    </row>
    <row r="26" spans="1:20" x14ac:dyDescent="0.25">
      <c r="A26">
        <v>2</v>
      </c>
      <c r="B26" t="s">
        <v>397</v>
      </c>
      <c r="C26" t="s">
        <v>383</v>
      </c>
      <c r="D26" t="s">
        <v>383</v>
      </c>
      <c r="E26" t="s">
        <v>401</v>
      </c>
      <c r="J26" t="s">
        <v>397</v>
      </c>
      <c r="K26" t="s">
        <v>397</v>
      </c>
      <c r="L26" t="s">
        <v>383</v>
      </c>
      <c r="M26" t="s">
        <v>401</v>
      </c>
      <c r="N26" t="s">
        <v>402</v>
      </c>
      <c r="S26">
        <f t="shared" si="0"/>
        <v>0</v>
      </c>
      <c r="T26">
        <f>S26*A27</f>
        <v>0</v>
      </c>
    </row>
    <row r="27" spans="1:20" x14ac:dyDescent="0.25">
      <c r="B27" t="s">
        <v>357</v>
      </c>
      <c r="J27" t="s">
        <v>252</v>
      </c>
      <c r="K27" t="s">
        <v>235</v>
      </c>
      <c r="L27" t="s">
        <v>254</v>
      </c>
      <c r="S27">
        <f t="shared" si="0"/>
        <v>0</v>
      </c>
      <c r="T27">
        <v>0</v>
      </c>
    </row>
    <row r="28" spans="1:20" x14ac:dyDescent="0.25">
      <c r="A28" t="s">
        <v>404</v>
      </c>
      <c r="S28">
        <f t="shared" si="0"/>
        <v>0</v>
      </c>
      <c r="T28">
        <f>S28*A29</f>
        <v>0</v>
      </c>
    </row>
    <row r="29" spans="1:20" x14ac:dyDescent="0.25">
      <c r="A29">
        <v>1</v>
      </c>
      <c r="B29" t="s">
        <v>388</v>
      </c>
      <c r="J29" t="s">
        <v>383</v>
      </c>
      <c r="K29" t="s">
        <v>392</v>
      </c>
      <c r="L29" t="s">
        <v>392</v>
      </c>
      <c r="S29">
        <f t="shared" si="0"/>
        <v>0</v>
      </c>
      <c r="T29">
        <f>S29*A30</f>
        <v>0</v>
      </c>
    </row>
    <row r="30" spans="1:20" x14ac:dyDescent="0.25">
      <c r="B30" t="s">
        <v>357</v>
      </c>
      <c r="J30" t="s">
        <v>252</v>
      </c>
      <c r="K30" t="s">
        <v>235</v>
      </c>
      <c r="S30">
        <f t="shared" si="0"/>
        <v>0</v>
      </c>
      <c r="T30">
        <v>0</v>
      </c>
    </row>
    <row r="31" spans="1:20" x14ac:dyDescent="0.25">
      <c r="A31" t="s">
        <v>405</v>
      </c>
      <c r="S31">
        <f t="shared" si="0"/>
        <v>0</v>
      </c>
      <c r="T31">
        <f>S31*A32</f>
        <v>0</v>
      </c>
    </row>
    <row r="32" spans="1:20" x14ac:dyDescent="0.25">
      <c r="A32">
        <v>1</v>
      </c>
      <c r="B32" t="s">
        <v>388</v>
      </c>
      <c r="J32" t="s">
        <v>383</v>
      </c>
      <c r="K32" t="s">
        <v>392</v>
      </c>
      <c r="S32">
        <f t="shared" si="0"/>
        <v>0</v>
      </c>
      <c r="T32">
        <f>S32*A33</f>
        <v>0</v>
      </c>
    </row>
    <row r="33" spans="1:20" x14ac:dyDescent="0.25">
      <c r="B33" t="s">
        <v>299</v>
      </c>
      <c r="C33" t="s">
        <v>317</v>
      </c>
      <c r="D33" t="s">
        <v>341</v>
      </c>
      <c r="E33" t="s">
        <v>367</v>
      </c>
      <c r="F33" t="s">
        <v>236</v>
      </c>
      <c r="G33" t="s">
        <v>406</v>
      </c>
      <c r="H33" t="s">
        <v>302</v>
      </c>
      <c r="J33" t="s">
        <v>321</v>
      </c>
      <c r="K33" t="s">
        <v>293</v>
      </c>
      <c r="L33" t="s">
        <v>194</v>
      </c>
      <c r="M33" t="s">
        <v>326</v>
      </c>
      <c r="N33" t="s">
        <v>324</v>
      </c>
      <c r="S33">
        <f t="shared" si="0"/>
        <v>0</v>
      </c>
      <c r="T33">
        <v>0</v>
      </c>
    </row>
    <row r="34" spans="1:20" x14ac:dyDescent="0.25">
      <c r="A34" t="s">
        <v>407</v>
      </c>
      <c r="K34">
        <v>105</v>
      </c>
      <c r="S34">
        <f t="shared" si="0"/>
        <v>105</v>
      </c>
      <c r="T34">
        <f>S34*A35</f>
        <v>105</v>
      </c>
    </row>
    <row r="35" spans="1:20" x14ac:dyDescent="0.25">
      <c r="A35">
        <v>1</v>
      </c>
      <c r="B35" t="s">
        <v>390</v>
      </c>
      <c r="C35" t="s">
        <v>401</v>
      </c>
      <c r="D35" t="s">
        <v>383</v>
      </c>
      <c r="E35" t="s">
        <v>397</v>
      </c>
      <c r="F35" t="s">
        <v>383</v>
      </c>
      <c r="H35" t="s">
        <v>383</v>
      </c>
      <c r="J35" t="s">
        <v>388</v>
      </c>
      <c r="K35" t="s">
        <v>397</v>
      </c>
      <c r="L35" t="s">
        <v>383</v>
      </c>
      <c r="S35">
        <f t="shared" si="0"/>
        <v>0</v>
      </c>
      <c r="T35">
        <f>S35*A36</f>
        <v>0</v>
      </c>
    </row>
    <row r="36" spans="1:20" x14ac:dyDescent="0.25">
      <c r="B36" t="s">
        <v>213</v>
      </c>
      <c r="C36" t="s">
        <v>254</v>
      </c>
      <c r="J36" t="s">
        <v>331</v>
      </c>
      <c r="K36" t="s">
        <v>312</v>
      </c>
      <c r="L36" t="s">
        <v>406</v>
      </c>
      <c r="S36">
        <f t="shared" si="0"/>
        <v>0</v>
      </c>
      <c r="T36">
        <v>0</v>
      </c>
    </row>
    <row r="37" spans="1:20" x14ac:dyDescent="0.25">
      <c r="A37" t="s">
        <v>408</v>
      </c>
      <c r="B37">
        <v>45</v>
      </c>
      <c r="S37">
        <f t="shared" si="0"/>
        <v>45</v>
      </c>
      <c r="T37">
        <f>S37*A38</f>
        <v>45</v>
      </c>
    </row>
    <row r="38" spans="1:20" x14ac:dyDescent="0.25">
      <c r="A38">
        <v>1</v>
      </c>
      <c r="B38" t="s">
        <v>392</v>
      </c>
      <c r="C38" t="s">
        <v>392</v>
      </c>
      <c r="J38" t="s">
        <v>388</v>
      </c>
      <c r="K38" t="s">
        <v>392</v>
      </c>
      <c r="L38" t="s">
        <v>385</v>
      </c>
      <c r="S38">
        <f t="shared" si="0"/>
        <v>0</v>
      </c>
    </row>
    <row r="39" spans="1:20" x14ac:dyDescent="0.25">
      <c r="A39" t="s">
        <v>409</v>
      </c>
      <c r="B39" t="s">
        <v>377</v>
      </c>
      <c r="J39" t="s">
        <v>378</v>
      </c>
      <c r="S39">
        <f t="shared" si="0"/>
        <v>0</v>
      </c>
      <c r="T39">
        <f>S39*A40</f>
        <v>0</v>
      </c>
    </row>
    <row r="40" spans="1:20" x14ac:dyDescent="0.25">
      <c r="B40" t="s">
        <v>271</v>
      </c>
      <c r="C40" t="s">
        <v>241</v>
      </c>
      <c r="D40" t="s">
        <v>260</v>
      </c>
      <c r="J40" t="s">
        <v>310</v>
      </c>
      <c r="K40" t="s">
        <v>219</v>
      </c>
      <c r="L40" t="s">
        <v>362</v>
      </c>
      <c r="S40">
        <f t="shared" si="0"/>
        <v>0</v>
      </c>
    </row>
    <row r="41" spans="1:20" x14ac:dyDescent="0.25">
      <c r="A41" t="s">
        <v>410</v>
      </c>
      <c r="B41">
        <v>90</v>
      </c>
      <c r="C41">
        <v>45</v>
      </c>
      <c r="D41">
        <v>75</v>
      </c>
      <c r="J41">
        <v>60</v>
      </c>
      <c r="K41">
        <v>60</v>
      </c>
      <c r="L41">
        <v>75</v>
      </c>
      <c r="S41">
        <f t="shared" si="0"/>
        <v>405</v>
      </c>
      <c r="T41">
        <f>S41*A42</f>
        <v>810</v>
      </c>
    </row>
    <row r="42" spans="1:20" x14ac:dyDescent="0.25">
      <c r="A42">
        <v>2</v>
      </c>
      <c r="B42" t="s">
        <v>411</v>
      </c>
      <c r="C42" t="s">
        <v>412</v>
      </c>
      <c r="D42" t="s">
        <v>413</v>
      </c>
      <c r="J42" t="s">
        <v>414</v>
      </c>
      <c r="K42" t="s">
        <v>414</v>
      </c>
      <c r="L42" t="s">
        <v>415</v>
      </c>
      <c r="S42">
        <f t="shared" si="0"/>
        <v>0</v>
      </c>
      <c r="T42">
        <f>S42*A43</f>
        <v>0</v>
      </c>
    </row>
    <row r="43" spans="1:20" x14ac:dyDescent="0.25">
      <c r="B43" t="s">
        <v>416</v>
      </c>
      <c r="C43" t="s">
        <v>351</v>
      </c>
      <c r="J43" t="s">
        <v>211</v>
      </c>
      <c r="K43" t="s">
        <v>258</v>
      </c>
      <c r="L43" t="s">
        <v>198</v>
      </c>
      <c r="M43" t="s">
        <v>232</v>
      </c>
      <c r="N43" t="s">
        <v>370</v>
      </c>
      <c r="S43">
        <f t="shared" si="0"/>
        <v>0</v>
      </c>
    </row>
    <row r="44" spans="1:20" x14ac:dyDescent="0.25">
      <c r="A44" t="s">
        <v>33</v>
      </c>
      <c r="B44">
        <v>75</v>
      </c>
      <c r="M44">
        <v>30</v>
      </c>
      <c r="S44">
        <f t="shared" si="0"/>
        <v>105</v>
      </c>
      <c r="T44">
        <f>S44*A45</f>
        <v>105</v>
      </c>
    </row>
    <row r="45" spans="1:20" x14ac:dyDescent="0.25">
      <c r="A45">
        <v>1</v>
      </c>
      <c r="B45" t="s">
        <v>417</v>
      </c>
      <c r="C45" t="s">
        <v>418</v>
      </c>
      <c r="J45" t="s">
        <v>414</v>
      </c>
      <c r="K45" t="s">
        <v>414</v>
      </c>
      <c r="L45" t="s">
        <v>419</v>
      </c>
      <c r="M45" t="s">
        <v>420</v>
      </c>
      <c r="N45" t="s">
        <v>421</v>
      </c>
      <c r="S45">
        <f t="shared" si="0"/>
        <v>0</v>
      </c>
      <c r="T45">
        <f>S45*A46</f>
        <v>0</v>
      </c>
    </row>
    <row r="46" spans="1:20" x14ac:dyDescent="0.25">
      <c r="B46" t="s">
        <v>370</v>
      </c>
      <c r="C46" t="s">
        <v>345</v>
      </c>
      <c r="D46" t="s">
        <v>211</v>
      </c>
      <c r="J46" t="s">
        <v>416</v>
      </c>
      <c r="K46" t="s">
        <v>219</v>
      </c>
      <c r="L46" t="s">
        <v>269</v>
      </c>
      <c r="M46" t="s">
        <v>232</v>
      </c>
      <c r="N46" t="s">
        <v>372</v>
      </c>
      <c r="S46">
        <f t="shared" si="0"/>
        <v>0</v>
      </c>
    </row>
    <row r="47" spans="1:20" x14ac:dyDescent="0.25">
      <c r="A47" t="s">
        <v>422</v>
      </c>
      <c r="J47">
        <v>75</v>
      </c>
      <c r="M47">
        <v>30</v>
      </c>
      <c r="S47">
        <f t="shared" si="0"/>
        <v>105</v>
      </c>
      <c r="T47">
        <f>S47*A48</f>
        <v>105</v>
      </c>
    </row>
    <row r="48" spans="1:20" x14ac:dyDescent="0.25">
      <c r="A48">
        <v>1</v>
      </c>
      <c r="B48" t="s">
        <v>421</v>
      </c>
      <c r="C48" t="s">
        <v>417</v>
      </c>
      <c r="D48" t="s">
        <v>414</v>
      </c>
      <c r="J48" t="s">
        <v>417</v>
      </c>
      <c r="K48" t="s">
        <v>414</v>
      </c>
      <c r="L48" t="s">
        <v>423</v>
      </c>
      <c r="M48" t="s">
        <v>420</v>
      </c>
      <c r="N48" t="s">
        <v>419</v>
      </c>
      <c r="S48">
        <f t="shared" si="0"/>
        <v>0</v>
      </c>
    </row>
    <row r="49" spans="1:20" x14ac:dyDescent="0.25">
      <c r="A49" t="s">
        <v>182</v>
      </c>
      <c r="B49" t="s">
        <v>377</v>
      </c>
      <c r="J49" t="s">
        <v>378</v>
      </c>
    </row>
    <row r="50" spans="1:20" x14ac:dyDescent="0.25">
      <c r="B50" t="s">
        <v>322</v>
      </c>
    </row>
    <row r="51" spans="1:20" x14ac:dyDescent="0.25">
      <c r="A51" t="s">
        <v>382</v>
      </c>
      <c r="S51">
        <f>SUM(B51:P51)</f>
        <v>0</v>
      </c>
      <c r="T51">
        <f>S51*A52</f>
        <v>0</v>
      </c>
    </row>
    <row r="52" spans="1:20" x14ac:dyDescent="0.25">
      <c r="A52">
        <v>55</v>
      </c>
      <c r="B52" t="s">
        <v>383</v>
      </c>
    </row>
    <row r="53" spans="1:20" x14ac:dyDescent="0.25">
      <c r="B53" t="s">
        <v>353</v>
      </c>
    </row>
    <row r="54" spans="1:20" x14ac:dyDescent="0.25">
      <c r="A54" t="s">
        <v>424</v>
      </c>
      <c r="S54">
        <f>SUM(B54:P54)</f>
        <v>0</v>
      </c>
      <c r="T54">
        <f>S54*A55</f>
        <v>0</v>
      </c>
    </row>
    <row r="55" spans="1:20" x14ac:dyDescent="0.25">
      <c r="A55">
        <v>22</v>
      </c>
      <c r="B55" t="s">
        <v>383</v>
      </c>
    </row>
    <row r="56" spans="1:20" x14ac:dyDescent="0.25">
      <c r="B56" t="s">
        <v>353</v>
      </c>
    </row>
    <row r="57" spans="1:20" x14ac:dyDescent="0.25">
      <c r="A57" t="s">
        <v>425</v>
      </c>
    </row>
    <row r="58" spans="1:20" x14ac:dyDescent="0.25">
      <c r="A58">
        <v>12</v>
      </c>
      <c r="B58" t="s">
        <v>383</v>
      </c>
    </row>
    <row r="59" spans="1:20" x14ac:dyDescent="0.25">
      <c r="B59" t="s">
        <v>345</v>
      </c>
    </row>
    <row r="60" spans="1:20" x14ac:dyDescent="0.25">
      <c r="A60" t="s">
        <v>426</v>
      </c>
      <c r="S60">
        <f>SUM(B60:P60)</f>
        <v>0</v>
      </c>
      <c r="T60">
        <f>S60*A61</f>
        <v>0</v>
      </c>
    </row>
    <row r="61" spans="1:20" x14ac:dyDescent="0.25">
      <c r="A61">
        <v>12</v>
      </c>
      <c r="B61" t="s">
        <v>417</v>
      </c>
    </row>
    <row r="62" spans="1:20" x14ac:dyDescent="0.25">
      <c r="B62" t="s">
        <v>351</v>
      </c>
    </row>
    <row r="63" spans="1:20" x14ac:dyDescent="0.25">
      <c r="A63" t="s">
        <v>427</v>
      </c>
      <c r="S63">
        <f>SUM(B63:P63)</f>
        <v>0</v>
      </c>
      <c r="T63">
        <f>S63*A64</f>
        <v>0</v>
      </c>
    </row>
    <row r="64" spans="1:20" x14ac:dyDescent="0.25">
      <c r="A64">
        <v>13</v>
      </c>
      <c r="B64" t="s">
        <v>418</v>
      </c>
    </row>
    <row r="65" spans="1:20" x14ac:dyDescent="0.25">
      <c r="A65" t="s">
        <v>428</v>
      </c>
      <c r="T65">
        <f>SUM(T2:T64)</f>
        <v>10470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311"/>
  <sheetViews>
    <sheetView tabSelected="1" workbookViewId="0">
      <selection activeCell="L52" sqref="L52"/>
    </sheetView>
  </sheetViews>
  <sheetFormatPr defaultRowHeight="15.75" x14ac:dyDescent="0.25"/>
  <cols>
    <col min="1" max="1" width="9.28515625" style="1" bestFit="1" customWidth="1"/>
    <col min="2" max="2" width="24.28515625" style="1" customWidth="1"/>
    <col min="3" max="3" width="15.28515625" style="1" customWidth="1"/>
    <col min="4" max="4" width="25.5703125" style="1" customWidth="1"/>
    <col min="5" max="5" width="11.7109375" style="1" customWidth="1"/>
    <col min="6" max="7" width="9.28515625" style="1" bestFit="1" customWidth="1"/>
    <col min="8" max="8" width="20" style="1" customWidth="1"/>
    <col min="9" max="9" width="9.28515625" style="1" bestFit="1" customWidth="1"/>
    <col min="10" max="10" width="12.28515625" style="1" customWidth="1"/>
    <col min="11" max="11" width="9.140625" style="1"/>
    <col min="12" max="18" width="9.28515625" style="1" bestFit="1" customWidth="1"/>
    <col min="19" max="21" width="10.140625" style="1" bestFit="1" customWidth="1"/>
    <col min="22" max="24" width="9.28515625" style="1" bestFit="1" customWidth="1"/>
    <col min="25" max="16384" width="9.140625" style="1"/>
  </cols>
  <sheetData>
    <row r="2" spans="1:25" x14ac:dyDescent="0.25">
      <c r="A2" s="6" t="s">
        <v>0</v>
      </c>
      <c r="B2" s="6" t="s">
        <v>429</v>
      </c>
      <c r="C2" s="6" t="s">
        <v>430</v>
      </c>
      <c r="D2" s="6" t="s">
        <v>186</v>
      </c>
      <c r="E2" s="6" t="s">
        <v>431</v>
      </c>
      <c r="F2" s="6" t="s">
        <v>432</v>
      </c>
      <c r="G2" s="6" t="s">
        <v>433</v>
      </c>
      <c r="H2" s="6" t="s">
        <v>434</v>
      </c>
      <c r="I2" s="6" t="s">
        <v>435</v>
      </c>
      <c r="J2" s="1" t="s">
        <v>436</v>
      </c>
      <c r="K2" s="1" t="s">
        <v>437</v>
      </c>
      <c r="L2" s="1" t="s">
        <v>438</v>
      </c>
      <c r="M2" s="1" t="s">
        <v>439</v>
      </c>
      <c r="N2" s="1" t="s">
        <v>440</v>
      </c>
      <c r="O2" s="1" t="s">
        <v>441</v>
      </c>
      <c r="P2" s="1" t="s">
        <v>442</v>
      </c>
      <c r="Q2" s="1" t="s">
        <v>443</v>
      </c>
      <c r="R2" s="1" t="s">
        <v>444</v>
      </c>
      <c r="S2" s="1" t="s">
        <v>445</v>
      </c>
      <c r="T2" s="1" t="s">
        <v>446</v>
      </c>
      <c r="U2" s="1" t="s">
        <v>447</v>
      </c>
      <c r="V2" s="1" t="s">
        <v>448</v>
      </c>
      <c r="W2" s="1" t="s">
        <v>449</v>
      </c>
      <c r="X2" s="1" t="s">
        <v>450</v>
      </c>
      <c r="Y2" s="1" t="s">
        <v>451</v>
      </c>
    </row>
    <row r="3" spans="1:25" x14ac:dyDescent="0.25">
      <c r="A3" s="4">
        <v>1</v>
      </c>
      <c r="B3" s="4" t="s">
        <v>151</v>
      </c>
      <c r="C3" s="3" t="s">
        <v>217</v>
      </c>
      <c r="D3" s="3" t="s">
        <v>571</v>
      </c>
      <c r="E3" s="3" t="s">
        <v>193</v>
      </c>
      <c r="F3" s="3">
        <v>45</v>
      </c>
      <c r="G3" s="3">
        <v>30</v>
      </c>
      <c r="H3" s="3" t="s">
        <v>9</v>
      </c>
      <c r="I3" s="3">
        <v>1</v>
      </c>
      <c r="L3" s="1">
        <f>SUM(J3:K11)</f>
        <v>0</v>
      </c>
      <c r="M3" s="1">
        <f>0</f>
        <v>0</v>
      </c>
      <c r="O3" s="1">
        <f>L3+M3-N3</f>
        <v>0</v>
      </c>
      <c r="X3" s="1">
        <f>O3+V3+W3</f>
        <v>0</v>
      </c>
    </row>
    <row r="4" spans="1:25" x14ac:dyDescent="0.25">
      <c r="A4" s="3"/>
      <c r="B4" s="3"/>
      <c r="C4" s="3" t="s">
        <v>217</v>
      </c>
      <c r="D4" s="3" t="s">
        <v>571</v>
      </c>
      <c r="E4" s="3" t="s">
        <v>193</v>
      </c>
      <c r="F4" s="3">
        <v>45</v>
      </c>
      <c r="G4" s="3">
        <v>30</v>
      </c>
      <c r="H4" s="3" t="s">
        <v>10</v>
      </c>
      <c r="I4" s="3">
        <v>1</v>
      </c>
    </row>
    <row r="5" spans="1:25" x14ac:dyDescent="0.25">
      <c r="A5" s="3"/>
      <c r="B5" s="3"/>
      <c r="C5" s="3" t="s">
        <v>223</v>
      </c>
      <c r="D5" s="3" t="s">
        <v>571</v>
      </c>
      <c r="E5" s="3" t="s">
        <v>193</v>
      </c>
      <c r="F5" s="3">
        <v>30</v>
      </c>
      <c r="G5" s="3">
        <v>30</v>
      </c>
      <c r="H5" s="3" t="s">
        <v>8</v>
      </c>
      <c r="I5" s="3">
        <v>1</v>
      </c>
    </row>
    <row r="6" spans="1:25" x14ac:dyDescent="0.25">
      <c r="A6" s="3"/>
      <c r="B6" s="3"/>
      <c r="C6" s="3" t="s">
        <v>217</v>
      </c>
      <c r="D6" s="3" t="s">
        <v>571</v>
      </c>
      <c r="E6" s="3" t="s">
        <v>193</v>
      </c>
      <c r="F6" s="3">
        <v>45</v>
      </c>
      <c r="G6" s="3">
        <v>30</v>
      </c>
      <c r="H6" s="3" t="s">
        <v>11</v>
      </c>
      <c r="I6" s="3">
        <v>1</v>
      </c>
    </row>
    <row r="7" spans="1:25" x14ac:dyDescent="0.25">
      <c r="A7" s="3"/>
      <c r="B7" s="3"/>
      <c r="C7" s="3" t="s">
        <v>217</v>
      </c>
      <c r="D7" s="3" t="s">
        <v>571</v>
      </c>
      <c r="E7" s="3" t="s">
        <v>193</v>
      </c>
      <c r="F7" s="3">
        <v>45</v>
      </c>
      <c r="G7" s="3">
        <v>30</v>
      </c>
      <c r="H7" s="3" t="s">
        <v>12</v>
      </c>
      <c r="I7" s="3">
        <v>1</v>
      </c>
    </row>
    <row r="8" spans="1:25" x14ac:dyDescent="0.25">
      <c r="A8" s="3"/>
      <c r="B8" s="3"/>
      <c r="C8" s="3" t="s">
        <v>250</v>
      </c>
      <c r="D8" s="3" t="s">
        <v>569</v>
      </c>
      <c r="E8" s="3" t="s">
        <v>193</v>
      </c>
      <c r="F8" s="3">
        <v>30</v>
      </c>
      <c r="G8" s="3">
        <v>60</v>
      </c>
      <c r="H8" s="3" t="s">
        <v>555</v>
      </c>
      <c r="I8" s="3">
        <v>2</v>
      </c>
    </row>
    <row r="9" spans="1:25" x14ac:dyDescent="0.25">
      <c r="A9" s="3"/>
      <c r="B9" s="3"/>
      <c r="C9" s="3" t="s">
        <v>250</v>
      </c>
      <c r="D9" s="3" t="s">
        <v>569</v>
      </c>
      <c r="E9" s="3" t="s">
        <v>193</v>
      </c>
      <c r="F9" s="3">
        <v>30</v>
      </c>
      <c r="G9" s="3">
        <v>60</v>
      </c>
      <c r="H9" s="3" t="s">
        <v>556</v>
      </c>
      <c r="I9" s="3">
        <v>2</v>
      </c>
    </row>
    <row r="10" spans="1:25" x14ac:dyDescent="0.25">
      <c r="A10" s="3"/>
      <c r="B10" s="3"/>
      <c r="C10" s="3" t="s">
        <v>250</v>
      </c>
      <c r="D10" s="3" t="s">
        <v>569</v>
      </c>
      <c r="E10" s="3" t="s">
        <v>193</v>
      </c>
      <c r="F10" s="3">
        <v>30</v>
      </c>
      <c r="G10" s="3">
        <v>60</v>
      </c>
      <c r="H10" s="3" t="s">
        <v>557</v>
      </c>
      <c r="I10" s="3">
        <v>2</v>
      </c>
    </row>
    <row r="11" spans="1:25" x14ac:dyDescent="0.25">
      <c r="A11" s="3"/>
      <c r="B11" s="3"/>
      <c r="C11" s="3"/>
      <c r="D11" s="3"/>
      <c r="E11" s="3"/>
      <c r="F11" s="4">
        <f>SUM(F3:F10)</f>
        <v>300</v>
      </c>
      <c r="G11" s="4">
        <f>SUM(G3:G10)</f>
        <v>330</v>
      </c>
      <c r="H11" s="4">
        <f>F11+G11</f>
        <v>630</v>
      </c>
      <c r="I11" s="3"/>
    </row>
    <row r="12" spans="1:25" x14ac:dyDescent="0.25">
      <c r="A12" s="4">
        <v>2</v>
      </c>
      <c r="B12" s="4" t="s">
        <v>153</v>
      </c>
      <c r="C12" s="3" t="s">
        <v>252</v>
      </c>
      <c r="D12" s="3" t="s">
        <v>253</v>
      </c>
      <c r="E12" s="3" t="s">
        <v>195</v>
      </c>
      <c r="F12" s="3">
        <v>30</v>
      </c>
      <c r="G12" s="3">
        <v>30</v>
      </c>
      <c r="H12" s="3" t="s">
        <v>36</v>
      </c>
      <c r="I12" s="3">
        <v>1</v>
      </c>
      <c r="L12" s="1">
        <f>SUM(J12:K23)</f>
        <v>0</v>
      </c>
      <c r="M12" s="1">
        <v>0</v>
      </c>
      <c r="O12" s="1">
        <f>L12+M12-N12</f>
        <v>0</v>
      </c>
      <c r="X12" s="1">
        <f>O12+V12+W12</f>
        <v>0</v>
      </c>
    </row>
    <row r="13" spans="1:25" x14ac:dyDescent="0.25">
      <c r="A13" s="3"/>
      <c r="B13" s="3"/>
      <c r="C13" s="3" t="s">
        <v>575</v>
      </c>
      <c r="D13" s="3" t="s">
        <v>257</v>
      </c>
      <c r="E13" s="3" t="s">
        <v>216</v>
      </c>
      <c r="F13" s="3">
        <v>15</v>
      </c>
      <c r="G13" s="3">
        <v>60</v>
      </c>
      <c r="H13" s="3" t="s">
        <v>36</v>
      </c>
      <c r="I13" s="3">
        <v>1</v>
      </c>
    </row>
    <row r="14" spans="1:25" x14ac:dyDescent="0.25">
      <c r="A14" s="3"/>
      <c r="B14" s="3"/>
      <c r="C14" s="3" t="s">
        <v>368</v>
      </c>
      <c r="D14" s="3" t="s">
        <v>559</v>
      </c>
      <c r="E14" s="3" t="s">
        <v>193</v>
      </c>
      <c r="F14" s="3">
        <v>45</v>
      </c>
      <c r="G14" s="3"/>
      <c r="H14" s="3" t="s">
        <v>555</v>
      </c>
      <c r="I14" s="3">
        <v>1</v>
      </c>
    </row>
    <row r="15" spans="1:25" x14ac:dyDescent="0.25">
      <c r="A15" s="3"/>
      <c r="B15" s="3"/>
      <c r="C15" s="3" t="s">
        <v>368</v>
      </c>
      <c r="D15" s="3" t="s">
        <v>559</v>
      </c>
      <c r="E15" s="3" t="s">
        <v>193</v>
      </c>
      <c r="F15" s="3">
        <v>45</v>
      </c>
      <c r="G15" s="3"/>
      <c r="H15" s="3" t="s">
        <v>556</v>
      </c>
      <c r="I15" s="3">
        <v>1</v>
      </c>
    </row>
    <row r="16" spans="1:25" x14ac:dyDescent="0.25">
      <c r="A16" s="3"/>
      <c r="B16" s="3"/>
      <c r="C16" s="3" t="s">
        <v>368</v>
      </c>
      <c r="D16" s="3" t="s">
        <v>559</v>
      </c>
      <c r="E16" s="3" t="s">
        <v>193</v>
      </c>
      <c r="F16" s="3">
        <v>45</v>
      </c>
      <c r="G16" s="3"/>
      <c r="H16" s="3" t="s">
        <v>557</v>
      </c>
      <c r="I16" s="3">
        <v>1</v>
      </c>
    </row>
    <row r="17" spans="1:24" x14ac:dyDescent="0.25">
      <c r="A17" s="3"/>
      <c r="B17" s="3"/>
      <c r="C17" s="3" t="s">
        <v>219</v>
      </c>
      <c r="D17" s="3" t="s">
        <v>572</v>
      </c>
      <c r="E17" s="3" t="s">
        <v>221</v>
      </c>
      <c r="F17" s="3">
        <v>34</v>
      </c>
      <c r="G17" s="3">
        <v>26</v>
      </c>
      <c r="H17" s="3" t="s">
        <v>573</v>
      </c>
      <c r="I17" s="3">
        <v>2</v>
      </c>
    </row>
    <row r="18" spans="1:24" x14ac:dyDescent="0.25">
      <c r="A18" s="3"/>
      <c r="B18" s="3"/>
      <c r="C18" s="3" t="s">
        <v>219</v>
      </c>
      <c r="D18" s="3" t="s">
        <v>572</v>
      </c>
      <c r="E18" s="3" t="s">
        <v>221</v>
      </c>
      <c r="F18" s="3">
        <v>34</v>
      </c>
      <c r="G18" s="3">
        <v>26</v>
      </c>
      <c r="H18" s="3" t="s">
        <v>574</v>
      </c>
      <c r="I18" s="3">
        <v>2</v>
      </c>
    </row>
    <row r="19" spans="1:24" x14ac:dyDescent="0.25">
      <c r="A19" s="3"/>
      <c r="B19" s="3"/>
      <c r="C19" s="3" t="s">
        <v>250</v>
      </c>
      <c r="D19" s="3" t="s">
        <v>569</v>
      </c>
      <c r="E19" s="3" t="s">
        <v>193</v>
      </c>
      <c r="F19" s="3">
        <v>30</v>
      </c>
      <c r="G19" s="3">
        <v>60</v>
      </c>
      <c r="H19" s="3" t="s">
        <v>558</v>
      </c>
      <c r="I19" s="3">
        <v>2</v>
      </c>
    </row>
    <row r="20" spans="1:24" x14ac:dyDescent="0.25">
      <c r="A20" s="3"/>
      <c r="B20" s="3"/>
      <c r="C20" s="3" t="s">
        <v>250</v>
      </c>
      <c r="D20" s="3" t="s">
        <v>569</v>
      </c>
      <c r="E20" s="3" t="s">
        <v>193</v>
      </c>
      <c r="F20" s="3">
        <v>30</v>
      </c>
      <c r="G20" s="3">
        <v>60</v>
      </c>
      <c r="H20" s="3" t="s">
        <v>562</v>
      </c>
      <c r="I20" s="3">
        <v>2</v>
      </c>
    </row>
    <row r="21" spans="1:24" x14ac:dyDescent="0.25">
      <c r="A21" s="3"/>
      <c r="B21" s="3"/>
      <c r="C21" s="3" t="s">
        <v>250</v>
      </c>
      <c r="D21" s="3" t="s">
        <v>569</v>
      </c>
      <c r="E21" s="3" t="s">
        <v>193</v>
      </c>
      <c r="F21" s="3">
        <v>30</v>
      </c>
      <c r="G21" s="3">
        <v>60</v>
      </c>
      <c r="H21" s="3" t="s">
        <v>563</v>
      </c>
      <c r="I21" s="3">
        <v>2</v>
      </c>
    </row>
    <row r="22" spans="1:24" x14ac:dyDescent="0.25">
      <c r="A22" s="3"/>
      <c r="B22" s="3"/>
      <c r="C22" s="3"/>
      <c r="D22" s="3"/>
      <c r="E22" s="3"/>
      <c r="F22" s="4">
        <f>SUM(F12:F21)</f>
        <v>338</v>
      </c>
      <c r="G22" s="4">
        <f>SUM(G12:G21)</f>
        <v>322</v>
      </c>
      <c r="H22" s="4">
        <f>F22+G22</f>
        <v>660</v>
      </c>
      <c r="I22" s="3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24" x14ac:dyDescent="0.25">
      <c r="A24" s="4">
        <v>3</v>
      </c>
      <c r="B24" s="4" t="s">
        <v>154</v>
      </c>
      <c r="C24" s="3" t="s">
        <v>560</v>
      </c>
      <c r="D24" s="3" t="s">
        <v>561</v>
      </c>
      <c r="E24" s="3" t="s">
        <v>193</v>
      </c>
      <c r="F24" s="3">
        <v>30</v>
      </c>
      <c r="G24" s="3"/>
      <c r="H24" s="3" t="s">
        <v>9</v>
      </c>
      <c r="I24" s="3">
        <v>1</v>
      </c>
      <c r="L24" s="1">
        <f>SUM(J24:K36)</f>
        <v>0</v>
      </c>
      <c r="M24" s="1">
        <v>0</v>
      </c>
      <c r="O24" s="1">
        <f>L24+M24-N24</f>
        <v>0</v>
      </c>
      <c r="W24" s="1">
        <v>0</v>
      </c>
      <c r="X24" s="1">
        <f>O24+V24+W24</f>
        <v>0</v>
      </c>
    </row>
    <row r="25" spans="1:24" x14ac:dyDescent="0.25">
      <c r="A25" s="3"/>
      <c r="B25" s="3"/>
      <c r="C25" s="3" t="s">
        <v>560</v>
      </c>
      <c r="D25" s="3" t="s">
        <v>561</v>
      </c>
      <c r="E25" s="3" t="s">
        <v>193</v>
      </c>
      <c r="F25" s="3">
        <v>30</v>
      </c>
      <c r="G25" s="3"/>
      <c r="H25" s="3" t="s">
        <v>10</v>
      </c>
      <c r="I25" s="3">
        <v>1</v>
      </c>
    </row>
    <row r="26" spans="1:24" x14ac:dyDescent="0.25">
      <c r="A26" s="3"/>
      <c r="B26" s="3"/>
      <c r="C26" s="3" t="s">
        <v>560</v>
      </c>
      <c r="D26" s="3" t="s">
        <v>561</v>
      </c>
      <c r="E26" s="3" t="s">
        <v>193</v>
      </c>
      <c r="F26" s="3">
        <v>30</v>
      </c>
      <c r="G26" s="3"/>
      <c r="H26" s="3" t="s">
        <v>8</v>
      </c>
      <c r="I26" s="3">
        <v>1</v>
      </c>
    </row>
    <row r="27" spans="1:24" x14ac:dyDescent="0.25">
      <c r="A27" s="3"/>
      <c r="B27" s="3"/>
      <c r="C27" s="3" t="s">
        <v>560</v>
      </c>
      <c r="D27" s="3" t="s">
        <v>561</v>
      </c>
      <c r="E27" s="3" t="s">
        <v>193</v>
      </c>
      <c r="F27" s="3">
        <v>30</v>
      </c>
      <c r="G27" s="3"/>
      <c r="H27" s="3" t="s">
        <v>11</v>
      </c>
      <c r="I27" s="3">
        <v>1</v>
      </c>
    </row>
    <row r="28" spans="1:24" x14ac:dyDescent="0.25">
      <c r="A28" s="3"/>
      <c r="B28" s="3"/>
      <c r="C28" s="3" t="s">
        <v>560</v>
      </c>
      <c r="D28" s="3" t="s">
        <v>561</v>
      </c>
      <c r="E28" s="3" t="s">
        <v>193</v>
      </c>
      <c r="F28" s="3">
        <v>30</v>
      </c>
      <c r="G28" s="3"/>
      <c r="H28" s="3" t="s">
        <v>12</v>
      </c>
      <c r="I28" s="3">
        <v>1</v>
      </c>
    </row>
    <row r="29" spans="1:24" x14ac:dyDescent="0.25">
      <c r="A29" s="3"/>
      <c r="B29" s="3"/>
      <c r="C29" s="3" t="s">
        <v>252</v>
      </c>
      <c r="D29" s="3" t="s">
        <v>253</v>
      </c>
      <c r="E29" s="3" t="s">
        <v>195</v>
      </c>
      <c r="F29" s="3">
        <v>30</v>
      </c>
      <c r="G29" s="3">
        <v>30</v>
      </c>
      <c r="H29" s="3" t="s">
        <v>37</v>
      </c>
      <c r="I29" s="3">
        <v>1</v>
      </c>
    </row>
    <row r="30" spans="1:24" x14ac:dyDescent="0.25">
      <c r="A30" s="3"/>
      <c r="B30" s="3"/>
      <c r="C30" s="3" t="s">
        <v>575</v>
      </c>
      <c r="D30" s="3" t="s">
        <v>257</v>
      </c>
      <c r="E30" s="3" t="s">
        <v>216</v>
      </c>
      <c r="F30" s="3">
        <v>15</v>
      </c>
      <c r="G30" s="3">
        <v>60</v>
      </c>
      <c r="H30" s="3" t="s">
        <v>37</v>
      </c>
      <c r="I30" s="3">
        <v>1</v>
      </c>
    </row>
    <row r="31" spans="1:24" x14ac:dyDescent="0.25">
      <c r="A31" s="3"/>
      <c r="B31" s="3"/>
      <c r="C31" s="3" t="s">
        <v>368</v>
      </c>
      <c r="D31" s="3" t="s">
        <v>559</v>
      </c>
      <c r="E31" s="3" t="s">
        <v>193</v>
      </c>
      <c r="F31" s="3">
        <v>45</v>
      </c>
      <c r="G31" s="3"/>
      <c r="H31" s="3" t="s">
        <v>558</v>
      </c>
      <c r="I31" s="3">
        <v>1</v>
      </c>
    </row>
    <row r="32" spans="1:24" x14ac:dyDescent="0.25">
      <c r="A32" s="3"/>
      <c r="B32" s="3"/>
      <c r="C32" s="3" t="s">
        <v>368</v>
      </c>
      <c r="D32" s="3" t="s">
        <v>559</v>
      </c>
      <c r="E32" s="3" t="s">
        <v>193</v>
      </c>
      <c r="F32" s="3">
        <v>45</v>
      </c>
      <c r="G32" s="3"/>
      <c r="H32" s="3" t="s">
        <v>562</v>
      </c>
      <c r="I32" s="3">
        <v>1</v>
      </c>
    </row>
    <row r="33" spans="1:24" x14ac:dyDescent="0.25">
      <c r="A33" s="3"/>
      <c r="B33" s="3"/>
      <c r="C33" s="3" t="s">
        <v>250</v>
      </c>
      <c r="D33" s="3" t="s">
        <v>569</v>
      </c>
      <c r="E33" s="3" t="s">
        <v>193</v>
      </c>
      <c r="F33" s="3">
        <v>30</v>
      </c>
      <c r="G33" s="3">
        <v>60</v>
      </c>
      <c r="H33" s="3" t="s">
        <v>564</v>
      </c>
      <c r="I33" s="3">
        <v>2</v>
      </c>
    </row>
    <row r="34" spans="1:24" x14ac:dyDescent="0.25">
      <c r="A34" s="3"/>
      <c r="B34" s="3"/>
      <c r="C34" s="3" t="s">
        <v>250</v>
      </c>
      <c r="D34" s="3" t="s">
        <v>569</v>
      </c>
      <c r="E34" s="3" t="s">
        <v>193</v>
      </c>
      <c r="F34" s="3">
        <v>30</v>
      </c>
      <c r="G34" s="3">
        <v>60</v>
      </c>
      <c r="H34" s="3" t="s">
        <v>565</v>
      </c>
      <c r="I34" s="3">
        <v>2</v>
      </c>
    </row>
    <row r="35" spans="1:24" x14ac:dyDescent="0.25">
      <c r="A35" s="3"/>
      <c r="B35" s="3"/>
      <c r="C35" s="3" t="s">
        <v>250</v>
      </c>
      <c r="D35" s="3" t="s">
        <v>569</v>
      </c>
      <c r="E35" s="3" t="s">
        <v>193</v>
      </c>
      <c r="F35" s="3">
        <v>30</v>
      </c>
      <c r="G35" s="3">
        <v>60</v>
      </c>
      <c r="H35" s="3" t="s">
        <v>566</v>
      </c>
      <c r="I35" s="3">
        <v>2</v>
      </c>
    </row>
    <row r="36" spans="1:24" x14ac:dyDescent="0.25">
      <c r="A36" s="3"/>
      <c r="B36" s="3"/>
      <c r="C36" s="3"/>
      <c r="D36" s="3"/>
      <c r="E36" s="3"/>
      <c r="F36" s="4">
        <f>SUM(F24:F35)</f>
        <v>375</v>
      </c>
      <c r="G36" s="4">
        <f>SUM(G24:G35)</f>
        <v>270</v>
      </c>
      <c r="H36" s="4">
        <f>F36+G36</f>
        <v>645</v>
      </c>
      <c r="I36" s="3"/>
    </row>
    <row r="37" spans="1:24" x14ac:dyDescent="0.25">
      <c r="A37" s="4">
        <v>4</v>
      </c>
      <c r="B37" s="4" t="s">
        <v>155</v>
      </c>
      <c r="C37" s="3" t="s">
        <v>336</v>
      </c>
      <c r="D37" s="3" t="s">
        <v>567</v>
      </c>
      <c r="E37" s="3" t="s">
        <v>193</v>
      </c>
      <c r="F37" s="3">
        <v>45</v>
      </c>
      <c r="G37" s="3"/>
      <c r="H37" s="3" t="s">
        <v>9</v>
      </c>
      <c r="I37" s="3">
        <v>1</v>
      </c>
      <c r="L37" s="1">
        <f>SUM(J37:K48)</f>
        <v>0</v>
      </c>
      <c r="M37" s="1">
        <v>0</v>
      </c>
      <c r="O37" s="1">
        <f>L37+M37-N37</f>
        <v>0</v>
      </c>
      <c r="S37" s="1" t="e">
        <f>SUMIF($I37:$I48,"=1",$P37:$P48)*100/SUMIF($I37:$I48,"=1",$Q37:$Q48)</f>
        <v>#DIV/0!</v>
      </c>
      <c r="T37" s="1" t="e">
        <f>SUMIF($I37:$I48,"=2",$P37:$P48)*100/SUMIF($I37:$I48,"=2",$R37:$R48)</f>
        <v>#DIV/0!</v>
      </c>
      <c r="U37" s="1" t="e">
        <f>SUM(P37:P48)*100/(SUMIF($I37:$I48,"=1",$Q37:$Q48)+SUMIF($I37:$I48,"=2",$R37:$R48))</f>
        <v>#DIV/0!</v>
      </c>
      <c r="V37" s="1">
        <v>30</v>
      </c>
      <c r="W37" s="1">
        <v>0</v>
      </c>
      <c r="X37" s="1">
        <f>O37+V37+W37</f>
        <v>30</v>
      </c>
    </row>
    <row r="38" spans="1:24" x14ac:dyDescent="0.25">
      <c r="A38" s="3"/>
      <c r="B38" s="3"/>
      <c r="C38" s="3" t="s">
        <v>336</v>
      </c>
      <c r="D38" s="3" t="s">
        <v>567</v>
      </c>
      <c r="E38" s="3" t="s">
        <v>193</v>
      </c>
      <c r="F38" s="3">
        <v>45</v>
      </c>
      <c r="G38" s="3"/>
      <c r="H38" s="3" t="s">
        <v>10</v>
      </c>
      <c r="I38" s="3">
        <v>1</v>
      </c>
    </row>
    <row r="39" spans="1:24" x14ac:dyDescent="0.25">
      <c r="A39" s="3"/>
      <c r="B39" s="3"/>
      <c r="C39" s="3" t="s">
        <v>271</v>
      </c>
      <c r="D39" s="3" t="s">
        <v>270</v>
      </c>
      <c r="E39" s="3" t="s">
        <v>221</v>
      </c>
      <c r="F39" s="3">
        <v>50</v>
      </c>
      <c r="G39" s="3">
        <v>40</v>
      </c>
      <c r="H39" s="3" t="s">
        <v>13</v>
      </c>
      <c r="I39" s="3">
        <v>1</v>
      </c>
    </row>
    <row r="40" spans="1:24" x14ac:dyDescent="0.25">
      <c r="A40" s="3"/>
      <c r="B40" s="3"/>
      <c r="C40" s="3" t="s">
        <v>271</v>
      </c>
      <c r="D40" s="3" t="s">
        <v>270</v>
      </c>
      <c r="E40" s="3" t="s">
        <v>221</v>
      </c>
      <c r="F40" s="3">
        <v>50</v>
      </c>
      <c r="G40" s="3">
        <v>40</v>
      </c>
      <c r="H40" s="3" t="s">
        <v>14</v>
      </c>
      <c r="I40" s="3">
        <v>1</v>
      </c>
    </row>
    <row r="41" spans="1:24" s="2" customFormat="1" x14ac:dyDescent="0.25">
      <c r="A41" s="5"/>
      <c r="B41" s="5"/>
      <c r="C41" s="5" t="s">
        <v>248</v>
      </c>
      <c r="D41" s="5" t="s">
        <v>249</v>
      </c>
      <c r="E41" s="5" t="s">
        <v>193</v>
      </c>
      <c r="F41" s="5">
        <v>30</v>
      </c>
      <c r="G41" s="5">
        <v>60</v>
      </c>
      <c r="H41" s="5" t="s">
        <v>8</v>
      </c>
      <c r="I41" s="5">
        <v>2</v>
      </c>
    </row>
    <row r="42" spans="1:24" x14ac:dyDescent="0.25">
      <c r="A42" s="3"/>
      <c r="B42" s="3"/>
      <c r="C42" s="3" t="s">
        <v>252</v>
      </c>
      <c r="D42" s="3" t="s">
        <v>253</v>
      </c>
      <c r="E42" s="3" t="s">
        <v>195</v>
      </c>
      <c r="F42" s="3">
        <v>30</v>
      </c>
      <c r="G42" s="3">
        <v>30</v>
      </c>
      <c r="H42" s="5" t="s">
        <v>35</v>
      </c>
      <c r="I42" s="5">
        <v>2</v>
      </c>
    </row>
    <row r="43" spans="1:24" x14ac:dyDescent="0.25">
      <c r="A43" s="3"/>
      <c r="B43" s="3"/>
      <c r="C43" s="3" t="s">
        <v>254</v>
      </c>
      <c r="D43" s="3" t="s">
        <v>255</v>
      </c>
      <c r="E43" s="3" t="s">
        <v>214</v>
      </c>
      <c r="F43" s="3">
        <v>15</v>
      </c>
      <c r="G43" s="3">
        <v>30</v>
      </c>
      <c r="H43" s="5" t="s">
        <v>35</v>
      </c>
      <c r="I43" s="5">
        <v>2</v>
      </c>
    </row>
    <row r="44" spans="1:24" x14ac:dyDescent="0.25">
      <c r="A44" s="3"/>
      <c r="B44" s="3"/>
      <c r="C44" s="3" t="s">
        <v>336</v>
      </c>
      <c r="D44" s="3" t="s">
        <v>567</v>
      </c>
      <c r="E44" s="3" t="s">
        <v>193</v>
      </c>
      <c r="F44" s="3">
        <v>45</v>
      </c>
      <c r="G44" s="3"/>
      <c r="H44" s="3" t="s">
        <v>555</v>
      </c>
      <c r="I44" s="3">
        <v>2</v>
      </c>
    </row>
    <row r="45" spans="1:24" x14ac:dyDescent="0.25">
      <c r="A45" s="3"/>
      <c r="B45" s="3"/>
      <c r="C45" s="3" t="s">
        <v>336</v>
      </c>
      <c r="D45" s="3" t="s">
        <v>567</v>
      </c>
      <c r="E45" s="3" t="s">
        <v>193</v>
      </c>
      <c r="F45" s="3">
        <v>45</v>
      </c>
      <c r="G45" s="3"/>
      <c r="H45" s="3" t="s">
        <v>556</v>
      </c>
      <c r="I45" s="3">
        <v>2</v>
      </c>
    </row>
    <row r="46" spans="1:24" x14ac:dyDescent="0.25">
      <c r="A46" s="3"/>
      <c r="B46" s="3"/>
      <c r="C46" s="3" t="s">
        <v>336</v>
      </c>
      <c r="D46" s="3" t="s">
        <v>567</v>
      </c>
      <c r="E46" s="3" t="s">
        <v>193</v>
      </c>
      <c r="F46" s="3">
        <v>45</v>
      </c>
      <c r="G46" s="3"/>
      <c r="H46" s="3" t="s">
        <v>557</v>
      </c>
      <c r="I46" s="3">
        <v>2</v>
      </c>
    </row>
    <row r="47" spans="1:24" x14ac:dyDescent="0.25">
      <c r="A47" s="3"/>
      <c r="B47" s="3"/>
      <c r="C47" s="3" t="s">
        <v>336</v>
      </c>
      <c r="D47" s="3" t="s">
        <v>567</v>
      </c>
      <c r="E47" s="3" t="s">
        <v>193</v>
      </c>
      <c r="F47" s="3">
        <v>45</v>
      </c>
      <c r="G47" s="3"/>
      <c r="H47" s="3" t="s">
        <v>558</v>
      </c>
      <c r="I47" s="3">
        <v>2</v>
      </c>
    </row>
    <row r="48" spans="1:24" x14ac:dyDescent="0.25">
      <c r="A48" s="3"/>
      <c r="B48" s="3"/>
      <c r="C48" s="3"/>
      <c r="D48" s="3"/>
      <c r="E48" s="3"/>
      <c r="F48" s="4">
        <f>SUM(F37:F47)</f>
        <v>445</v>
      </c>
      <c r="G48" s="4">
        <f>SUM(G37:G47)</f>
        <v>200</v>
      </c>
      <c r="H48" s="4">
        <f>F48+G48</f>
        <v>645</v>
      </c>
      <c r="I48" s="3"/>
    </row>
    <row r="49" spans="1:24" x14ac:dyDescent="0.25">
      <c r="A49" s="4">
        <v>5</v>
      </c>
      <c r="B49" s="4" t="s">
        <v>156</v>
      </c>
      <c r="C49" s="3" t="s">
        <v>292</v>
      </c>
      <c r="D49" s="3" t="s">
        <v>570</v>
      </c>
      <c r="E49" s="3" t="s">
        <v>193</v>
      </c>
      <c r="F49" s="3">
        <v>45</v>
      </c>
      <c r="G49" s="3">
        <v>30</v>
      </c>
      <c r="H49" s="3" t="s">
        <v>11</v>
      </c>
      <c r="I49" s="3">
        <v>1</v>
      </c>
      <c r="L49" s="1">
        <f>SUM(J49:K58)</f>
        <v>0</v>
      </c>
      <c r="M49" s="1">
        <v>0</v>
      </c>
      <c r="O49" s="1">
        <f>L49+M49-N49</f>
        <v>0</v>
      </c>
      <c r="S49" s="1" t="e">
        <f>SUMIF($I49:$I58,"=1",$P49:$P58)*100/SUMIF($I49:$I58,"=1",$Q49:$Q58)</f>
        <v>#DIV/0!</v>
      </c>
      <c r="T49" s="1" t="e">
        <f>SUMIF($I49:$I58,"=2",$P49:$P58)*100/SUMIF($I49:$I58,"=2",$R49:$R58)</f>
        <v>#DIV/0!</v>
      </c>
      <c r="U49" s="1" t="e">
        <f>SUM(P49:P58)*100/(SUMIF($I49:$I58,"=1",$Q49:$Q58)+SUMIF($I49:$I58,"=2",$R49:$R58))</f>
        <v>#DIV/0!</v>
      </c>
      <c r="W49" s="1">
        <v>0</v>
      </c>
      <c r="X49" s="1">
        <f>O49+V49+W49</f>
        <v>0</v>
      </c>
    </row>
    <row r="50" spans="1:24" x14ac:dyDescent="0.25">
      <c r="A50" s="3"/>
      <c r="B50" s="3"/>
      <c r="C50" s="3" t="s">
        <v>292</v>
      </c>
      <c r="D50" s="3" t="s">
        <v>570</v>
      </c>
      <c r="E50" s="3" t="s">
        <v>193</v>
      </c>
      <c r="F50" s="3">
        <v>45</v>
      </c>
      <c r="G50" s="3">
        <v>30</v>
      </c>
      <c r="H50" s="3" t="s">
        <v>12</v>
      </c>
      <c r="I50" s="3">
        <v>1</v>
      </c>
    </row>
    <row r="51" spans="1:24" x14ac:dyDescent="0.25">
      <c r="A51" s="3"/>
      <c r="B51" s="3"/>
      <c r="C51" s="3" t="s">
        <v>322</v>
      </c>
      <c r="D51" s="3" t="s">
        <v>323</v>
      </c>
      <c r="E51" s="3" t="s">
        <v>193</v>
      </c>
      <c r="F51" s="3">
        <v>30</v>
      </c>
      <c r="G51" s="3">
        <v>30</v>
      </c>
      <c r="H51" s="3" t="s">
        <v>577</v>
      </c>
      <c r="I51" s="3">
        <v>1</v>
      </c>
    </row>
    <row r="52" spans="1:24" x14ac:dyDescent="0.25">
      <c r="A52" s="3"/>
      <c r="B52" s="3"/>
      <c r="C52" s="3" t="s">
        <v>322</v>
      </c>
      <c r="D52" s="3" t="s">
        <v>323</v>
      </c>
      <c r="E52" s="3" t="s">
        <v>193</v>
      </c>
      <c r="F52" s="3">
        <v>30</v>
      </c>
      <c r="G52" s="3">
        <v>30</v>
      </c>
      <c r="H52" s="3" t="s">
        <v>578</v>
      </c>
      <c r="I52" s="3">
        <v>1</v>
      </c>
    </row>
    <row r="53" spans="1:24" x14ac:dyDescent="0.25">
      <c r="A53" s="3"/>
      <c r="B53" s="3"/>
      <c r="C53" s="3" t="s">
        <v>359</v>
      </c>
      <c r="D53" s="3" t="s">
        <v>356</v>
      </c>
      <c r="E53" s="3" t="s">
        <v>216</v>
      </c>
      <c r="F53" s="3">
        <v>45</v>
      </c>
      <c r="G53" s="3">
        <v>60</v>
      </c>
      <c r="H53" s="3" t="s">
        <v>37</v>
      </c>
      <c r="I53" s="3">
        <v>1</v>
      </c>
    </row>
    <row r="54" spans="1:24" x14ac:dyDescent="0.25">
      <c r="A54" s="3"/>
      <c r="B54" s="3"/>
      <c r="C54" s="3" t="s">
        <v>345</v>
      </c>
      <c r="D54" s="3" t="s">
        <v>346</v>
      </c>
      <c r="E54" s="3" t="s">
        <v>227</v>
      </c>
      <c r="F54" s="3">
        <v>21</v>
      </c>
      <c r="G54" s="3">
        <v>54</v>
      </c>
      <c r="H54" s="3" t="s">
        <v>32</v>
      </c>
      <c r="I54" s="3">
        <v>1</v>
      </c>
    </row>
    <row r="55" spans="1:24" x14ac:dyDescent="0.25">
      <c r="A55" s="3"/>
      <c r="B55" s="3"/>
      <c r="C55" s="3" t="s">
        <v>355</v>
      </c>
      <c r="D55" s="3" t="s">
        <v>356</v>
      </c>
      <c r="E55" s="3" t="s">
        <v>212</v>
      </c>
      <c r="F55" s="3">
        <v>35</v>
      </c>
      <c r="G55" s="3">
        <v>40</v>
      </c>
      <c r="H55" s="3" t="s">
        <v>32</v>
      </c>
      <c r="I55" s="3">
        <v>2</v>
      </c>
    </row>
    <row r="56" spans="1:24" x14ac:dyDescent="0.25">
      <c r="A56" s="3"/>
      <c r="B56" s="3"/>
      <c r="C56" s="3" t="s">
        <v>269</v>
      </c>
      <c r="D56" s="3" t="s">
        <v>270</v>
      </c>
      <c r="E56" s="3" t="s">
        <v>221</v>
      </c>
      <c r="F56" s="3">
        <v>45</v>
      </c>
      <c r="G56" s="3">
        <v>45</v>
      </c>
      <c r="H56" s="3" t="s">
        <v>32</v>
      </c>
      <c r="I56" s="3">
        <v>2</v>
      </c>
    </row>
    <row r="57" spans="1:24" x14ac:dyDescent="0.25">
      <c r="A57" s="3"/>
      <c r="B57" s="3"/>
      <c r="C57" s="3" t="s">
        <v>322</v>
      </c>
      <c r="D57" s="3" t="s">
        <v>323</v>
      </c>
      <c r="E57" s="3" t="s">
        <v>193</v>
      </c>
      <c r="F57" s="3">
        <v>30</v>
      </c>
      <c r="G57" s="3">
        <v>30</v>
      </c>
      <c r="H57" s="3" t="s">
        <v>579</v>
      </c>
      <c r="I57" s="3">
        <v>2</v>
      </c>
    </row>
    <row r="58" spans="1:24" x14ac:dyDescent="0.25">
      <c r="A58" s="3"/>
      <c r="B58" s="3"/>
      <c r="C58" s="3"/>
      <c r="D58" s="3"/>
      <c r="E58" s="3"/>
      <c r="F58" s="4">
        <f>SUM(F49:F57)</f>
        <v>326</v>
      </c>
      <c r="G58" s="4">
        <f>SUM(G49:G57)</f>
        <v>349</v>
      </c>
      <c r="H58" s="4">
        <f>F58+G58</f>
        <v>675</v>
      </c>
      <c r="I58" s="3"/>
    </row>
    <row r="59" spans="1:24" x14ac:dyDescent="0.25">
      <c r="A59" s="4">
        <v>6</v>
      </c>
      <c r="B59" s="4" t="s">
        <v>157</v>
      </c>
      <c r="C59" s="3" t="s">
        <v>292</v>
      </c>
      <c r="D59" s="3" t="s">
        <v>570</v>
      </c>
      <c r="E59" s="3" t="s">
        <v>193</v>
      </c>
      <c r="F59" s="3">
        <v>45</v>
      </c>
      <c r="G59" s="3">
        <v>30</v>
      </c>
      <c r="H59" s="3" t="s">
        <v>9</v>
      </c>
      <c r="I59" s="3">
        <v>1</v>
      </c>
      <c r="L59" s="1">
        <f>SUM(J59:K68)</f>
        <v>0</v>
      </c>
      <c r="M59" s="1">
        <v>0</v>
      </c>
      <c r="O59" s="1">
        <f>L59+M59-N59</f>
        <v>0</v>
      </c>
      <c r="S59" s="1" t="e">
        <f>SUMIF($I59:$I68,"=1",$P59:$P68)*100/SUMIF($I59:$I68,"=1",$Q59:$Q68)</f>
        <v>#DIV/0!</v>
      </c>
      <c r="T59" s="1" t="e">
        <f>SUMIF($I59:$I68,"=2",$P59:$P68)*100/SUMIF($I59:$I68,"=2",$R59:$R68)</f>
        <v>#DIV/0!</v>
      </c>
      <c r="U59" s="1" t="e">
        <f>SUM(P59:P68)*100/(SUMIF($I59:$I68,"=1",$Q59:$Q68)+SUMIF($I59:$I68,"=2",$R59:$R68))</f>
        <v>#DIV/0!</v>
      </c>
      <c r="V59" s="1">
        <v>0</v>
      </c>
      <c r="W59" s="1">
        <v>0</v>
      </c>
      <c r="X59" s="1">
        <f>O59+V59+W59</f>
        <v>0</v>
      </c>
    </row>
    <row r="60" spans="1:24" x14ac:dyDescent="0.25">
      <c r="A60" s="3"/>
      <c r="B60" s="3"/>
      <c r="C60" s="3" t="s">
        <v>292</v>
      </c>
      <c r="D60" s="3" t="s">
        <v>570</v>
      </c>
      <c r="E60" s="3" t="s">
        <v>193</v>
      </c>
      <c r="F60" s="3">
        <v>45</v>
      </c>
      <c r="G60" s="3">
        <v>30</v>
      </c>
      <c r="H60" s="3" t="s">
        <v>10</v>
      </c>
      <c r="I60" s="3">
        <v>1</v>
      </c>
    </row>
    <row r="61" spans="1:24" x14ac:dyDescent="0.25">
      <c r="A61" s="3"/>
      <c r="B61" s="3"/>
      <c r="C61" s="3" t="s">
        <v>292</v>
      </c>
      <c r="D61" s="3" t="s">
        <v>570</v>
      </c>
      <c r="E61" s="3" t="s">
        <v>193</v>
      </c>
      <c r="F61" s="3">
        <v>45</v>
      </c>
      <c r="G61" s="3">
        <v>30</v>
      </c>
      <c r="H61" s="3" t="s">
        <v>8</v>
      </c>
      <c r="I61" s="3">
        <v>1</v>
      </c>
    </row>
    <row r="62" spans="1:24" x14ac:dyDescent="0.25">
      <c r="A62" s="3"/>
      <c r="B62" s="3"/>
      <c r="C62" s="3" t="s">
        <v>576</v>
      </c>
      <c r="D62" s="3" t="s">
        <v>291</v>
      </c>
      <c r="E62" s="3" t="s">
        <v>195</v>
      </c>
      <c r="F62" s="3">
        <v>45</v>
      </c>
      <c r="G62" s="3">
        <v>60</v>
      </c>
      <c r="H62" s="3" t="s">
        <v>36</v>
      </c>
      <c r="I62" s="3">
        <v>2</v>
      </c>
    </row>
    <row r="63" spans="1:24" x14ac:dyDescent="0.25">
      <c r="A63" s="3"/>
      <c r="B63" s="3"/>
      <c r="C63" s="3" t="s">
        <v>576</v>
      </c>
      <c r="D63" s="3" t="s">
        <v>291</v>
      </c>
      <c r="E63" s="3" t="s">
        <v>195</v>
      </c>
      <c r="F63" s="3">
        <v>45</v>
      </c>
      <c r="G63" s="3">
        <v>60</v>
      </c>
      <c r="H63" s="3" t="s">
        <v>37</v>
      </c>
      <c r="I63" s="3">
        <v>2</v>
      </c>
    </row>
    <row r="64" spans="1:24" x14ac:dyDescent="0.25">
      <c r="A64" s="3"/>
      <c r="B64" s="3"/>
      <c r="C64" s="3" t="s">
        <v>322</v>
      </c>
      <c r="D64" s="3" t="s">
        <v>323</v>
      </c>
      <c r="E64" s="3" t="s">
        <v>193</v>
      </c>
      <c r="F64" s="3">
        <v>30</v>
      </c>
      <c r="G64" s="3">
        <v>30</v>
      </c>
      <c r="H64" s="3" t="s">
        <v>581</v>
      </c>
      <c r="I64" s="3">
        <v>2</v>
      </c>
    </row>
    <row r="65" spans="1:24" x14ac:dyDescent="0.25">
      <c r="A65" s="3"/>
      <c r="B65" s="3"/>
      <c r="C65" s="3" t="s">
        <v>322</v>
      </c>
      <c r="D65" s="3" t="s">
        <v>323</v>
      </c>
      <c r="E65" s="3" t="s">
        <v>193</v>
      </c>
      <c r="F65" s="3">
        <v>30</v>
      </c>
      <c r="G65" s="3">
        <v>30</v>
      </c>
      <c r="H65" s="3" t="s">
        <v>582</v>
      </c>
      <c r="I65" s="3">
        <v>2</v>
      </c>
    </row>
    <row r="66" spans="1:24" x14ac:dyDescent="0.25">
      <c r="A66" s="3"/>
      <c r="B66" s="3"/>
      <c r="C66" s="3" t="s">
        <v>322</v>
      </c>
      <c r="D66" s="3" t="s">
        <v>323</v>
      </c>
      <c r="E66" s="3" t="s">
        <v>193</v>
      </c>
      <c r="F66" s="3">
        <v>30</v>
      </c>
      <c r="G66" s="3">
        <v>30</v>
      </c>
      <c r="H66" s="3" t="s">
        <v>583</v>
      </c>
      <c r="I66" s="3">
        <v>2</v>
      </c>
    </row>
    <row r="67" spans="1:24" x14ac:dyDescent="0.25">
      <c r="A67" s="3"/>
      <c r="B67" s="3"/>
      <c r="C67" s="3" t="s">
        <v>322</v>
      </c>
      <c r="D67" s="3" t="s">
        <v>323</v>
      </c>
      <c r="E67" s="3" t="s">
        <v>193</v>
      </c>
      <c r="F67" s="3">
        <v>30</v>
      </c>
      <c r="G67" s="3">
        <v>30</v>
      </c>
      <c r="H67" s="3" t="s">
        <v>584</v>
      </c>
      <c r="I67" s="3">
        <v>2</v>
      </c>
    </row>
    <row r="68" spans="1:24" x14ac:dyDescent="0.25">
      <c r="A68" s="3"/>
      <c r="B68" s="3"/>
      <c r="C68" s="3"/>
      <c r="D68" s="3"/>
      <c r="E68" s="3"/>
      <c r="F68" s="4">
        <f>SUM(F59:F67)</f>
        <v>345</v>
      </c>
      <c r="G68" s="4">
        <f>SUM(G59:G67)</f>
        <v>330</v>
      </c>
      <c r="H68" s="4">
        <f>F68+G68</f>
        <v>675</v>
      </c>
      <c r="I68" s="3"/>
    </row>
    <row r="69" spans="1:24" x14ac:dyDescent="0.25">
      <c r="A69" s="4">
        <v>7</v>
      </c>
      <c r="B69" s="4" t="s">
        <v>158</v>
      </c>
      <c r="C69" s="3" t="s">
        <v>359</v>
      </c>
      <c r="D69" s="3" t="s">
        <v>356</v>
      </c>
      <c r="E69" s="3" t="s">
        <v>216</v>
      </c>
      <c r="F69" s="3">
        <v>45</v>
      </c>
      <c r="G69" s="3">
        <v>60</v>
      </c>
      <c r="H69" s="3" t="s">
        <v>36</v>
      </c>
      <c r="I69" s="3">
        <v>1</v>
      </c>
      <c r="L69" s="1">
        <f>SUM(J69:K78)</f>
        <v>0</v>
      </c>
      <c r="M69" s="1">
        <v>0</v>
      </c>
      <c r="O69" s="1">
        <f>L69+M69-N69</f>
        <v>0</v>
      </c>
      <c r="S69" s="1" t="e">
        <f>SUMIF($I69:$I78,"=1",$P69:$P78)*100/SUMIF($I69:$I78,"=1",$Q69:$Q78)</f>
        <v>#DIV/0!</v>
      </c>
      <c r="T69" s="1" t="e">
        <f>SUMIF($I69:$I78,"=2",$P69:$P78)*100/SUMIF($I69:$I78,"=2",$R69:$R78)</f>
        <v>#DIV/0!</v>
      </c>
      <c r="U69" s="1" t="e">
        <f>SUM(P69:P78)*100/(SUMIF($I69:$I78,"=1",$Q69:$Q78)+SUMIF($I69:$I78,"=2",$R69:$R78))</f>
        <v>#DIV/0!</v>
      </c>
      <c r="V69" s="1">
        <v>0</v>
      </c>
      <c r="W69" s="1">
        <v>0</v>
      </c>
      <c r="X69" s="1">
        <f>O69+V69+W69</f>
        <v>0</v>
      </c>
    </row>
    <row r="70" spans="1:24" x14ac:dyDescent="0.25">
      <c r="A70" s="3"/>
      <c r="B70" s="3"/>
      <c r="C70" s="3" t="s">
        <v>357</v>
      </c>
      <c r="D70" s="3" t="s">
        <v>358</v>
      </c>
      <c r="E70" s="3" t="s">
        <v>214</v>
      </c>
      <c r="F70" s="3">
        <v>45</v>
      </c>
      <c r="G70" s="3">
        <v>30</v>
      </c>
      <c r="H70" s="3" t="s">
        <v>35</v>
      </c>
      <c r="I70" s="3">
        <v>1</v>
      </c>
    </row>
    <row r="71" spans="1:24" x14ac:dyDescent="0.25">
      <c r="A71" s="3"/>
      <c r="B71" s="3"/>
      <c r="C71" s="3" t="s">
        <v>357</v>
      </c>
      <c r="D71" s="3" t="s">
        <v>358</v>
      </c>
      <c r="E71" s="3" t="s">
        <v>214</v>
      </c>
      <c r="F71" s="3">
        <v>45</v>
      </c>
      <c r="G71" s="3">
        <v>30</v>
      </c>
      <c r="H71" s="3" t="s">
        <v>34</v>
      </c>
      <c r="I71" s="3">
        <v>1</v>
      </c>
    </row>
    <row r="72" spans="1:24" x14ac:dyDescent="0.25">
      <c r="A72" s="3"/>
      <c r="B72" s="3"/>
      <c r="C72" s="3" t="s">
        <v>322</v>
      </c>
      <c r="D72" s="3" t="s">
        <v>323</v>
      </c>
      <c r="E72" s="3" t="s">
        <v>193</v>
      </c>
      <c r="F72" s="3">
        <v>30</v>
      </c>
      <c r="G72" s="3">
        <v>30</v>
      </c>
      <c r="H72" s="3" t="s">
        <v>555</v>
      </c>
      <c r="I72" s="3">
        <v>1</v>
      </c>
    </row>
    <row r="73" spans="1:24" x14ac:dyDescent="0.25">
      <c r="A73" s="3"/>
      <c r="B73" s="3"/>
      <c r="C73" s="3" t="s">
        <v>322</v>
      </c>
      <c r="D73" s="3" t="s">
        <v>323</v>
      </c>
      <c r="E73" s="3" t="s">
        <v>193</v>
      </c>
      <c r="F73" s="3">
        <v>30</v>
      </c>
      <c r="G73" s="3">
        <v>30</v>
      </c>
      <c r="H73" s="3" t="s">
        <v>556</v>
      </c>
      <c r="I73" s="3">
        <v>1</v>
      </c>
    </row>
    <row r="74" spans="1:24" x14ac:dyDescent="0.25">
      <c r="A74" s="3"/>
      <c r="B74" s="3"/>
      <c r="C74" s="3" t="s">
        <v>322</v>
      </c>
      <c r="D74" s="3" t="s">
        <v>323</v>
      </c>
      <c r="E74" s="3" t="s">
        <v>193</v>
      </c>
      <c r="F74" s="3">
        <v>30</v>
      </c>
      <c r="G74" s="3">
        <v>30</v>
      </c>
      <c r="H74" s="3" t="s">
        <v>557</v>
      </c>
      <c r="I74" s="3">
        <v>1</v>
      </c>
    </row>
    <row r="75" spans="1:24" x14ac:dyDescent="0.25">
      <c r="A75" s="3"/>
      <c r="B75" s="3"/>
      <c r="C75" s="3" t="s">
        <v>322</v>
      </c>
      <c r="D75" s="3" t="s">
        <v>323</v>
      </c>
      <c r="E75" s="3" t="s">
        <v>193</v>
      </c>
      <c r="F75" s="3">
        <v>30</v>
      </c>
      <c r="G75" s="3">
        <v>30</v>
      </c>
      <c r="H75" s="3" t="s">
        <v>585</v>
      </c>
      <c r="I75" s="3">
        <v>2</v>
      </c>
    </row>
    <row r="76" spans="1:24" x14ac:dyDescent="0.25">
      <c r="A76" s="3"/>
      <c r="B76" s="3"/>
      <c r="C76" s="3" t="s">
        <v>322</v>
      </c>
      <c r="D76" s="3" t="s">
        <v>323</v>
      </c>
      <c r="E76" s="3" t="s">
        <v>193</v>
      </c>
      <c r="F76" s="3">
        <v>30</v>
      </c>
      <c r="G76" s="3">
        <v>30</v>
      </c>
      <c r="H76" s="3" t="s">
        <v>586</v>
      </c>
      <c r="I76" s="3">
        <v>2</v>
      </c>
    </row>
    <row r="77" spans="1:24" x14ac:dyDescent="0.25">
      <c r="A77" s="3"/>
      <c r="B77" s="3"/>
      <c r="C77" s="3" t="s">
        <v>322</v>
      </c>
      <c r="D77" s="3" t="s">
        <v>323</v>
      </c>
      <c r="E77" s="3" t="s">
        <v>193</v>
      </c>
      <c r="F77" s="3">
        <v>30</v>
      </c>
      <c r="G77" s="3">
        <v>30</v>
      </c>
      <c r="H77" s="3" t="s">
        <v>587</v>
      </c>
      <c r="I77" s="3">
        <v>2</v>
      </c>
    </row>
    <row r="78" spans="1:24" x14ac:dyDescent="0.25">
      <c r="A78" s="3"/>
      <c r="B78" s="3"/>
      <c r="C78" s="3" t="s">
        <v>322</v>
      </c>
      <c r="D78" s="3" t="s">
        <v>323</v>
      </c>
      <c r="E78" s="3" t="s">
        <v>193</v>
      </c>
      <c r="F78" s="3">
        <v>30</v>
      </c>
      <c r="G78" s="3">
        <v>30</v>
      </c>
      <c r="H78" s="3" t="s">
        <v>588</v>
      </c>
      <c r="I78" s="3">
        <v>2</v>
      </c>
    </row>
    <row r="79" spans="1:24" x14ac:dyDescent="0.25">
      <c r="A79" s="3"/>
      <c r="B79" s="3"/>
      <c r="C79" s="3"/>
      <c r="D79" s="3"/>
      <c r="E79" s="3"/>
      <c r="F79" s="4">
        <f>SUM(F69:F78)</f>
        <v>345</v>
      </c>
      <c r="G79" s="4">
        <f>SUM(G69:G78)</f>
        <v>330</v>
      </c>
      <c r="H79" s="4">
        <f>F79+G79</f>
        <v>675</v>
      </c>
      <c r="I79" s="3"/>
      <c r="L79" s="1">
        <f>SUM(J79:K93)</f>
        <v>0</v>
      </c>
      <c r="M79" s="1">
        <v>0</v>
      </c>
      <c r="O79" s="1">
        <f>L79+M79-N79</f>
        <v>0</v>
      </c>
      <c r="S79" s="1" t="e">
        <f>SUMIF($I79:$I93,"=1",$P79:$P93)*100/SUMIF($I79:$I93,"=1",$Q79:$Q93)</f>
        <v>#DIV/0!</v>
      </c>
      <c r="T79" s="1" t="e">
        <f>SUMIF($I79:$I93,"=2",$P79:$P93)*100/SUMIF($I79:$I93,"=2",$R79:$R93)</f>
        <v>#DIV/0!</v>
      </c>
      <c r="U79" s="1" t="e">
        <f>SUM(P79:P93)*100/(SUMIF($I79:$I93,"=1",$Q79:$Q93)+SUMIF($I79:$I93,"=2",$R79:$R93))</f>
        <v>#DIV/0!</v>
      </c>
      <c r="V79" s="1">
        <v>0</v>
      </c>
      <c r="W79" s="1">
        <v>0</v>
      </c>
      <c r="X79" s="1">
        <f>O79+V79+W79</f>
        <v>0</v>
      </c>
    </row>
    <row r="80" spans="1:24" x14ac:dyDescent="0.25">
      <c r="A80" s="4">
        <v>8</v>
      </c>
      <c r="B80" s="4" t="s">
        <v>159</v>
      </c>
      <c r="C80" s="3" t="s">
        <v>336</v>
      </c>
      <c r="D80" s="3" t="s">
        <v>567</v>
      </c>
      <c r="E80" s="3" t="s">
        <v>193</v>
      </c>
      <c r="F80" s="3">
        <v>45</v>
      </c>
      <c r="G80" s="3"/>
      <c r="H80" s="3" t="s">
        <v>11</v>
      </c>
      <c r="I80" s="3">
        <v>1</v>
      </c>
    </row>
    <row r="81" spans="1:24" x14ac:dyDescent="0.25">
      <c r="A81" s="3"/>
      <c r="B81" s="3"/>
      <c r="C81" s="3" t="s">
        <v>336</v>
      </c>
      <c r="D81" s="3" t="s">
        <v>567</v>
      </c>
      <c r="E81" s="3" t="s">
        <v>193</v>
      </c>
      <c r="F81" s="3">
        <v>45</v>
      </c>
      <c r="G81" s="3"/>
      <c r="H81" s="3" t="s">
        <v>12</v>
      </c>
      <c r="I81" s="3">
        <v>1</v>
      </c>
    </row>
    <row r="82" spans="1:24" x14ac:dyDescent="0.25">
      <c r="A82" s="3"/>
      <c r="B82" s="3"/>
      <c r="C82" s="3" t="s">
        <v>336</v>
      </c>
      <c r="D82" s="3" t="s">
        <v>567</v>
      </c>
      <c r="E82" s="3" t="s">
        <v>193</v>
      </c>
      <c r="F82" s="3">
        <v>45</v>
      </c>
      <c r="G82" s="3"/>
      <c r="H82" s="3" t="s">
        <v>8</v>
      </c>
      <c r="I82" s="3">
        <v>1</v>
      </c>
    </row>
    <row r="83" spans="1:24" x14ac:dyDescent="0.25">
      <c r="A83" s="3"/>
      <c r="B83" s="3"/>
      <c r="C83" s="3" t="s">
        <v>322</v>
      </c>
      <c r="D83" s="3" t="s">
        <v>323</v>
      </c>
      <c r="E83" s="3" t="s">
        <v>193</v>
      </c>
      <c r="F83" s="3">
        <v>30</v>
      </c>
      <c r="G83" s="3">
        <v>30</v>
      </c>
      <c r="H83" s="3" t="s">
        <v>558</v>
      </c>
      <c r="I83" s="3">
        <v>1</v>
      </c>
    </row>
    <row r="84" spans="1:24" x14ac:dyDescent="0.25">
      <c r="A84" s="3"/>
      <c r="B84" s="3"/>
      <c r="C84" s="3" t="s">
        <v>322</v>
      </c>
      <c r="D84" s="3" t="s">
        <v>323</v>
      </c>
      <c r="E84" s="3" t="s">
        <v>193</v>
      </c>
      <c r="F84" s="3">
        <v>30</v>
      </c>
      <c r="G84" s="3">
        <v>30</v>
      </c>
      <c r="H84" s="3" t="s">
        <v>562</v>
      </c>
      <c r="I84" s="3">
        <v>1</v>
      </c>
    </row>
    <row r="85" spans="1:24" x14ac:dyDescent="0.25">
      <c r="A85" s="3"/>
      <c r="B85" s="3"/>
      <c r="C85" s="3" t="s">
        <v>322</v>
      </c>
      <c r="D85" s="3" t="s">
        <v>323</v>
      </c>
      <c r="E85" s="3" t="s">
        <v>193</v>
      </c>
      <c r="F85" s="3">
        <v>30</v>
      </c>
      <c r="G85" s="3">
        <v>30</v>
      </c>
      <c r="H85" s="3" t="s">
        <v>563</v>
      </c>
      <c r="I85" s="3">
        <v>1</v>
      </c>
    </row>
    <row r="86" spans="1:24" x14ac:dyDescent="0.25">
      <c r="A86" s="3"/>
      <c r="B86" s="3"/>
      <c r="C86" s="3" t="s">
        <v>322</v>
      </c>
      <c r="D86" s="3" t="s">
        <v>323</v>
      </c>
      <c r="E86" s="3" t="s">
        <v>193</v>
      </c>
      <c r="F86" s="3">
        <v>30</v>
      </c>
      <c r="G86" s="3">
        <v>30</v>
      </c>
      <c r="H86" s="3" t="s">
        <v>564</v>
      </c>
      <c r="I86" s="3">
        <v>1</v>
      </c>
    </row>
    <row r="87" spans="1:24" x14ac:dyDescent="0.25">
      <c r="A87" s="3"/>
      <c r="B87" s="3"/>
      <c r="C87" s="3" t="s">
        <v>336</v>
      </c>
      <c r="D87" s="3" t="s">
        <v>567</v>
      </c>
      <c r="E87" s="3" t="s">
        <v>193</v>
      </c>
      <c r="F87" s="3">
        <v>45</v>
      </c>
      <c r="G87" s="3"/>
      <c r="H87" s="3" t="s">
        <v>562</v>
      </c>
      <c r="I87" s="3">
        <v>2</v>
      </c>
    </row>
    <row r="88" spans="1:24" x14ac:dyDescent="0.25">
      <c r="A88" s="3"/>
      <c r="B88" s="3"/>
      <c r="C88" s="3" t="s">
        <v>336</v>
      </c>
      <c r="D88" s="3" t="s">
        <v>567</v>
      </c>
      <c r="E88" s="3" t="s">
        <v>193</v>
      </c>
      <c r="F88" s="3">
        <v>45</v>
      </c>
      <c r="G88" s="3"/>
      <c r="H88" s="3" t="s">
        <v>563</v>
      </c>
      <c r="I88" s="3">
        <v>2</v>
      </c>
    </row>
    <row r="89" spans="1:24" x14ac:dyDescent="0.25">
      <c r="A89" s="3"/>
      <c r="B89" s="3"/>
      <c r="C89" s="3" t="s">
        <v>336</v>
      </c>
      <c r="D89" s="3" t="s">
        <v>567</v>
      </c>
      <c r="E89" s="3" t="s">
        <v>193</v>
      </c>
      <c r="F89" s="3">
        <v>45</v>
      </c>
      <c r="G89" s="3"/>
      <c r="H89" s="3" t="s">
        <v>564</v>
      </c>
      <c r="I89" s="3">
        <v>2</v>
      </c>
    </row>
    <row r="90" spans="1:24" x14ac:dyDescent="0.25">
      <c r="A90" s="3"/>
      <c r="B90" s="3"/>
      <c r="C90" s="3" t="s">
        <v>336</v>
      </c>
      <c r="D90" s="3" t="s">
        <v>567</v>
      </c>
      <c r="E90" s="3" t="s">
        <v>193</v>
      </c>
      <c r="F90" s="3">
        <v>45</v>
      </c>
      <c r="G90" s="3"/>
      <c r="H90" s="3" t="s">
        <v>565</v>
      </c>
      <c r="I90" s="3">
        <v>2</v>
      </c>
    </row>
    <row r="91" spans="1:24" x14ac:dyDescent="0.25">
      <c r="A91" s="3"/>
      <c r="B91" s="3"/>
      <c r="C91" s="3" t="s">
        <v>336</v>
      </c>
      <c r="D91" s="3" t="s">
        <v>567</v>
      </c>
      <c r="E91" s="3" t="s">
        <v>193</v>
      </c>
      <c r="F91" s="3">
        <v>45</v>
      </c>
      <c r="G91" s="3"/>
      <c r="H91" s="3" t="s">
        <v>566</v>
      </c>
      <c r="I91" s="3">
        <v>2</v>
      </c>
    </row>
    <row r="92" spans="1:24" x14ac:dyDescent="0.25">
      <c r="A92" s="3"/>
      <c r="B92" s="3"/>
      <c r="C92" s="3" t="s">
        <v>336</v>
      </c>
      <c r="D92" s="3" t="s">
        <v>567</v>
      </c>
      <c r="E92" s="3" t="s">
        <v>193</v>
      </c>
      <c r="F92" s="3">
        <v>45</v>
      </c>
      <c r="G92" s="3"/>
      <c r="H92" s="3" t="s">
        <v>595</v>
      </c>
      <c r="I92" s="3">
        <v>2</v>
      </c>
    </row>
    <row r="93" spans="1:24" x14ac:dyDescent="0.25">
      <c r="A93" s="3"/>
      <c r="B93" s="3"/>
      <c r="C93" s="3"/>
      <c r="D93" s="3"/>
      <c r="E93" s="3"/>
      <c r="F93" s="4">
        <f>SUM(F80:F92)</f>
        <v>525</v>
      </c>
      <c r="G93" s="4">
        <f>SUM(G80:G92)</f>
        <v>120</v>
      </c>
      <c r="H93" s="4">
        <f>F93+G93</f>
        <v>645</v>
      </c>
      <c r="I93" s="3"/>
    </row>
    <row r="94" spans="1:24" x14ac:dyDescent="0.25">
      <c r="A94" s="4">
        <v>9</v>
      </c>
      <c r="B94" s="4" t="s">
        <v>160</v>
      </c>
      <c r="C94" s="3" t="s">
        <v>341</v>
      </c>
      <c r="D94" s="3" t="s">
        <v>342</v>
      </c>
      <c r="E94" s="3" t="s">
        <v>195</v>
      </c>
      <c r="F94" s="3">
        <v>30</v>
      </c>
      <c r="G94" s="3">
        <v>30</v>
      </c>
      <c r="H94" s="3" t="s">
        <v>589</v>
      </c>
      <c r="I94" s="3">
        <v>1</v>
      </c>
      <c r="L94" s="1">
        <f>SUM(J94:K105)</f>
        <v>0</v>
      </c>
      <c r="M94" s="1">
        <v>0</v>
      </c>
      <c r="O94" s="1">
        <f>L94+M94-N94</f>
        <v>0</v>
      </c>
      <c r="S94" s="1" t="e">
        <f ca="1">SUMIF($I94:$I183,"=1",$P94:$P104)*100/SUMIF($I94:$I183,"=1",$Q94:$Q104)</f>
        <v>#DIV/0!</v>
      </c>
      <c r="T94" s="1" t="e">
        <f ca="1">SUMIF($I94:$I183,"=2",$P94:$P104)*100/SUMIF($I94:$I183,"=2",$R94:$R104)</f>
        <v>#DIV/0!</v>
      </c>
      <c r="U94" s="1" t="e">
        <f ca="1">SUM(P94:P104)*100/(SUMIF($I94:$I183,"=1",$Q94:$Q104)+SUMIF($I94:$I183,"=2",$R94:$R104))</f>
        <v>#DIV/0!</v>
      </c>
      <c r="V94" s="1">
        <v>20</v>
      </c>
      <c r="W94" s="1">
        <v>0</v>
      </c>
      <c r="X94" s="1">
        <f>O94+V94+W94</f>
        <v>20</v>
      </c>
    </row>
    <row r="95" spans="1:24" x14ac:dyDescent="0.25">
      <c r="A95" s="3"/>
      <c r="B95" s="3"/>
      <c r="C95" s="3" t="s">
        <v>322</v>
      </c>
      <c r="D95" s="3" t="s">
        <v>323</v>
      </c>
      <c r="E95" s="3" t="s">
        <v>193</v>
      </c>
      <c r="F95" s="3">
        <v>30</v>
      </c>
      <c r="G95" s="3">
        <v>30</v>
      </c>
      <c r="H95" s="3" t="s">
        <v>565</v>
      </c>
      <c r="I95" s="3">
        <v>1</v>
      </c>
    </row>
    <row r="96" spans="1:24" x14ac:dyDescent="0.25">
      <c r="A96" s="3"/>
      <c r="B96" s="3"/>
      <c r="C96" s="3" t="s">
        <v>322</v>
      </c>
      <c r="D96" s="3" t="s">
        <v>323</v>
      </c>
      <c r="E96" s="3" t="s">
        <v>193</v>
      </c>
      <c r="F96" s="3">
        <v>30</v>
      </c>
      <c r="G96" s="3">
        <v>30</v>
      </c>
      <c r="H96" s="3" t="s">
        <v>566</v>
      </c>
      <c r="I96" s="3">
        <v>1</v>
      </c>
    </row>
    <row r="97" spans="1:24" x14ac:dyDescent="0.25">
      <c r="A97" s="3"/>
      <c r="B97" s="3"/>
      <c r="C97" s="3" t="s">
        <v>322</v>
      </c>
      <c r="D97" s="3" t="s">
        <v>323</v>
      </c>
      <c r="E97" s="3" t="s">
        <v>193</v>
      </c>
      <c r="F97" s="3">
        <v>30</v>
      </c>
      <c r="G97" s="3">
        <v>30</v>
      </c>
      <c r="H97" s="3" t="s">
        <v>590</v>
      </c>
      <c r="I97" s="3">
        <v>1</v>
      </c>
    </row>
    <row r="98" spans="1:24" x14ac:dyDescent="0.25">
      <c r="A98" s="3"/>
      <c r="B98" s="3"/>
      <c r="C98" s="3" t="s">
        <v>322</v>
      </c>
      <c r="D98" s="3" t="s">
        <v>323</v>
      </c>
      <c r="E98" s="3" t="s">
        <v>193</v>
      </c>
      <c r="F98" s="3">
        <v>30</v>
      </c>
      <c r="G98" s="3">
        <v>30</v>
      </c>
      <c r="H98" s="3" t="s">
        <v>591</v>
      </c>
      <c r="I98" s="3">
        <v>1</v>
      </c>
    </row>
    <row r="99" spans="1:24" x14ac:dyDescent="0.25">
      <c r="A99" s="3"/>
      <c r="B99" s="3"/>
      <c r="C99" s="3" t="s">
        <v>322</v>
      </c>
      <c r="D99" s="3" t="s">
        <v>323</v>
      </c>
      <c r="E99" s="3" t="s">
        <v>193</v>
      </c>
      <c r="F99" s="3">
        <v>30</v>
      </c>
      <c r="G99" s="3">
        <v>30</v>
      </c>
      <c r="H99" s="3" t="s">
        <v>596</v>
      </c>
      <c r="I99" s="3">
        <v>1</v>
      </c>
    </row>
    <row r="100" spans="1:24" x14ac:dyDescent="0.25">
      <c r="A100" s="3"/>
      <c r="B100" s="3"/>
      <c r="C100" s="3" t="s">
        <v>246</v>
      </c>
      <c r="D100" s="3" t="s">
        <v>568</v>
      </c>
      <c r="E100" s="3" t="s">
        <v>193</v>
      </c>
      <c r="F100" s="3">
        <v>45</v>
      </c>
      <c r="G100" s="3">
        <v>30</v>
      </c>
      <c r="H100" s="3" t="s">
        <v>9</v>
      </c>
      <c r="I100" s="3">
        <v>2</v>
      </c>
    </row>
    <row r="101" spans="1:24" x14ac:dyDescent="0.25">
      <c r="A101" s="3"/>
      <c r="B101" s="3"/>
      <c r="C101" s="3" t="s">
        <v>246</v>
      </c>
      <c r="D101" s="3" t="s">
        <v>568</v>
      </c>
      <c r="E101" s="3" t="s">
        <v>193</v>
      </c>
      <c r="F101" s="3">
        <v>45</v>
      </c>
      <c r="G101" s="3">
        <v>30</v>
      </c>
      <c r="H101" s="3" t="s">
        <v>10</v>
      </c>
      <c r="I101" s="3">
        <v>2</v>
      </c>
    </row>
    <row r="102" spans="1:24" x14ac:dyDescent="0.25">
      <c r="A102" s="3"/>
      <c r="B102" s="3"/>
      <c r="C102" s="5" t="s">
        <v>246</v>
      </c>
      <c r="D102" s="5" t="s">
        <v>568</v>
      </c>
      <c r="E102" s="5" t="s">
        <v>193</v>
      </c>
      <c r="F102" s="5">
        <v>45</v>
      </c>
      <c r="G102" s="5">
        <v>30</v>
      </c>
      <c r="H102" s="5" t="s">
        <v>11</v>
      </c>
      <c r="I102" s="5">
        <v>2</v>
      </c>
    </row>
    <row r="103" spans="1:24" x14ac:dyDescent="0.25">
      <c r="A103" s="3"/>
      <c r="B103" s="3"/>
      <c r="C103" s="5" t="s">
        <v>246</v>
      </c>
      <c r="D103" s="5" t="s">
        <v>568</v>
      </c>
      <c r="E103" s="5" t="s">
        <v>193</v>
      </c>
      <c r="F103" s="5">
        <v>45</v>
      </c>
      <c r="G103" s="5">
        <v>30</v>
      </c>
      <c r="H103" s="5" t="s">
        <v>12</v>
      </c>
      <c r="I103" s="5">
        <v>2</v>
      </c>
    </row>
    <row r="104" spans="1:24" x14ac:dyDescent="0.25">
      <c r="A104" s="3"/>
      <c r="B104" s="3"/>
      <c r="C104" s="3" t="s">
        <v>322</v>
      </c>
      <c r="D104" s="3" t="s">
        <v>323</v>
      </c>
      <c r="E104" s="3" t="s">
        <v>193</v>
      </c>
      <c r="F104" s="3">
        <v>30</v>
      </c>
      <c r="G104" s="3">
        <v>30</v>
      </c>
      <c r="H104" s="3" t="s">
        <v>580</v>
      </c>
      <c r="I104" s="3">
        <v>2</v>
      </c>
    </row>
    <row r="105" spans="1:24" x14ac:dyDescent="0.25">
      <c r="A105" s="3"/>
      <c r="B105" s="3"/>
      <c r="C105" s="3"/>
      <c r="D105" s="3"/>
      <c r="E105" s="3"/>
      <c r="F105" s="4">
        <f>SUM(F94:F104)</f>
        <v>390</v>
      </c>
      <c r="G105" s="4">
        <f>SUM(G94:G104)</f>
        <v>330</v>
      </c>
      <c r="H105" s="4">
        <f>F105+G105</f>
        <v>720</v>
      </c>
      <c r="I105" s="3"/>
    </row>
    <row r="106" spans="1:24" x14ac:dyDescent="0.25">
      <c r="A106" s="4">
        <v>10</v>
      </c>
      <c r="B106" s="4" t="s">
        <v>181</v>
      </c>
      <c r="C106" s="3" t="s">
        <v>334</v>
      </c>
      <c r="D106" s="3" t="s">
        <v>335</v>
      </c>
      <c r="E106" s="3" t="s">
        <v>193</v>
      </c>
      <c r="F106" s="3">
        <v>30</v>
      </c>
      <c r="G106" s="3">
        <v>0</v>
      </c>
      <c r="H106" s="3" t="s">
        <v>594</v>
      </c>
      <c r="I106" s="3">
        <v>1</v>
      </c>
      <c r="L106" s="1">
        <f>SUM(J106:K115)</f>
        <v>0</v>
      </c>
      <c r="M106" s="1">
        <v>0</v>
      </c>
      <c r="O106" s="1">
        <f>L106+M106-N106</f>
        <v>0</v>
      </c>
      <c r="S106" s="1" t="e">
        <f>SUMIF($I106:$I115,"=1",$P106:$P115)*100/SUMIF($I106:$I115,"=1",$Q106:$Q115)</f>
        <v>#DIV/0!</v>
      </c>
      <c r="T106" s="1" t="e">
        <f>SUMIF($I106:$I115,"=2",$P106:$P115)*100/SUMIF($I106:$I115,"=2",$R106:$R115)</f>
        <v>#DIV/0!</v>
      </c>
      <c r="U106" s="1" t="e">
        <f>SUM(P106:P115)*100/(SUMIF($I106:$I115,"=1",$Q106:$Q115)+SUMIF($I106:$I115,"=2",$R106:$R115))</f>
        <v>#DIV/0!</v>
      </c>
      <c r="V106" s="1">
        <v>0</v>
      </c>
      <c r="W106" s="1">
        <v>0</v>
      </c>
      <c r="X106" s="1">
        <f>O106+V106+W106</f>
        <v>0</v>
      </c>
    </row>
    <row r="107" spans="1:24" x14ac:dyDescent="0.25">
      <c r="A107" s="3"/>
      <c r="B107" s="3"/>
      <c r="C107" s="3" t="s">
        <v>334</v>
      </c>
      <c r="D107" s="3" t="s">
        <v>335</v>
      </c>
      <c r="E107" s="3" t="s">
        <v>193</v>
      </c>
      <c r="F107" s="3">
        <v>30</v>
      </c>
      <c r="G107" s="3">
        <v>0</v>
      </c>
      <c r="H107" s="3" t="s">
        <v>592</v>
      </c>
      <c r="I107" s="3">
        <v>2</v>
      </c>
    </row>
    <row r="108" spans="1:24" x14ac:dyDescent="0.25">
      <c r="A108" s="3"/>
      <c r="B108" s="3"/>
      <c r="C108" s="3" t="s">
        <v>334</v>
      </c>
      <c r="D108" s="3" t="s">
        <v>335</v>
      </c>
      <c r="E108" s="3" t="s">
        <v>193</v>
      </c>
      <c r="F108" s="3">
        <v>30</v>
      </c>
      <c r="G108" s="3">
        <v>0</v>
      </c>
      <c r="H108" s="3" t="s">
        <v>593</v>
      </c>
      <c r="I108" s="3">
        <v>2</v>
      </c>
    </row>
    <row r="109" spans="1:24" x14ac:dyDescent="0.25">
      <c r="A109" s="3"/>
      <c r="B109" s="3"/>
      <c r="C109" s="3"/>
      <c r="D109" s="3"/>
      <c r="E109" s="3"/>
      <c r="F109" s="4">
        <f>SUM(F106:F108)</f>
        <v>90</v>
      </c>
      <c r="G109" s="4">
        <f>SUM(G106:G108)</f>
        <v>0</v>
      </c>
      <c r="H109" s="4">
        <f>F109+G109</f>
        <v>90</v>
      </c>
      <c r="I109" s="3"/>
    </row>
    <row r="116" spans="1:24" x14ac:dyDescent="0.25">
      <c r="L116" s="1">
        <f>SUM(J116:K125)</f>
        <v>0</v>
      </c>
      <c r="M116" s="1">
        <v>0</v>
      </c>
      <c r="O116" s="1">
        <f>L116+M116-N116</f>
        <v>0</v>
      </c>
      <c r="S116" s="1" t="e">
        <f>SUMIF($I116:$I125,"=1",$P116:$P125)*100/SUMIF($I116:$I125,"=1",$Q116:$Q125)</f>
        <v>#DIV/0!</v>
      </c>
      <c r="T116" s="1" t="e">
        <f>SUMIF($I116:$I125,"=2",$P116:$P125)*100/SUMIF($I116:$I125,"=2",$R116:$R125)</f>
        <v>#DIV/0!</v>
      </c>
      <c r="U116" s="1" t="e">
        <f>SUM(P116:P125)*100/(SUMIF($I116:$I125,"=1",$Q116:$Q125)+SUMIF($I116:$I125,"=2",$R116:$R125))</f>
        <v>#DIV/0!</v>
      </c>
      <c r="W116" s="1">
        <v>0</v>
      </c>
      <c r="X116" s="1">
        <f>O116+V116+W116</f>
        <v>0</v>
      </c>
    </row>
    <row r="126" spans="1:24" x14ac:dyDescent="0.25">
      <c r="A126" s="1">
        <v>12</v>
      </c>
      <c r="L126" s="1">
        <f>SUM(J126:K135)</f>
        <v>0</v>
      </c>
      <c r="M126" s="1">
        <v>0</v>
      </c>
      <c r="O126" s="1">
        <f>L126+M126-N126</f>
        <v>0</v>
      </c>
      <c r="S126" s="1" t="e">
        <f ca="1">SUMIF($I126:$I244,"=1",$P126:$P135)*100/SUMIF($I126:$I244,"=1",$Q126:$Q135)</f>
        <v>#DIV/0!</v>
      </c>
      <c r="T126" s="1" t="e">
        <f ca="1">SUMIF($I126:$I244,"=2",$P126:$P135)*100/SUMIF($I126:$I244,"=2",$R126:$R135)</f>
        <v>#DIV/0!</v>
      </c>
      <c r="U126" s="1" t="e">
        <f ca="1">SUM(P126:P135)*100/(SUMIF($I126:$I244,"=1",$Q126:$Q135)+SUMIF($I126:$I244,"=2",$R126:$R135))</f>
        <v>#DIV/0!</v>
      </c>
      <c r="W126" s="1">
        <v>0</v>
      </c>
      <c r="X126" s="1">
        <f>O126+V126+W126</f>
        <v>0</v>
      </c>
    </row>
    <row r="135" spans="1:25" x14ac:dyDescent="0.25">
      <c r="Y135" s="1" t="s">
        <v>452</v>
      </c>
    </row>
    <row r="136" spans="1:25" x14ac:dyDescent="0.25">
      <c r="A136" s="1">
        <v>13</v>
      </c>
      <c r="L136" s="1">
        <f>SUM(J136:K145)</f>
        <v>0</v>
      </c>
      <c r="M136" s="1">
        <v>0</v>
      </c>
      <c r="O136" s="1">
        <f>L136+M136-N136</f>
        <v>0</v>
      </c>
      <c r="S136" s="1" t="e">
        <f>SUMIF($I136:$I145,"=1",$P136:$P145)*100/SUMIF($I136:$I145,"=1",$Q136:$Q145)</f>
        <v>#DIV/0!</v>
      </c>
      <c r="T136" s="1" t="e">
        <f>SUMIF($I136:$I145,"=2",$P136:$P145)*100/SUMIF($I136:$I145,"=2",$R136:$R145)</f>
        <v>#DIV/0!</v>
      </c>
      <c r="U136" s="1" t="e">
        <f>SUM(P136:P145)*100/(SUMIF($I136:$I145,"=1",$Q136:$Q145)+SUMIF($I136:$I145,"=2",$R136:$R145))</f>
        <v>#DIV/0!</v>
      </c>
      <c r="W136" s="1">
        <v>0</v>
      </c>
      <c r="X136" s="1">
        <f>O136+V136+W136</f>
        <v>0</v>
      </c>
    </row>
    <row r="146" spans="1:24" x14ac:dyDescent="0.25">
      <c r="A146" s="1">
        <v>14</v>
      </c>
      <c r="L146" s="1">
        <f>SUM(J146:K155)</f>
        <v>0</v>
      </c>
      <c r="M146" s="1">
        <v>0</v>
      </c>
      <c r="O146" s="1">
        <f>L146+M146-N146</f>
        <v>0</v>
      </c>
      <c r="S146" s="1" t="e">
        <f>SUMIF($I146:$I155,"=1",$P146:$P155)*100/SUMIF($I146:$I155,"=1",$Q146:$Q155)</f>
        <v>#DIV/0!</v>
      </c>
      <c r="T146" s="1" t="e">
        <f>SUMIF($I146:$I155,"=2",$P146:$P155)*100/SUMIF($I146:$I155,"=2",$R146:$R155)</f>
        <v>#DIV/0!</v>
      </c>
      <c r="U146" s="1" t="e">
        <f>SUM(P146:P155)*100/(SUMIF($I146:$I155,"=1",$Q146:$Q155)+SUMIF($I146:$I155,"=2",$R146:$R155))</f>
        <v>#DIV/0!</v>
      </c>
      <c r="W146" s="1">
        <v>0</v>
      </c>
      <c r="X146" s="1">
        <f>O146+V146+W146</f>
        <v>0</v>
      </c>
    </row>
    <row r="156" spans="1:24" x14ac:dyDescent="0.25">
      <c r="A156" s="1">
        <v>15</v>
      </c>
      <c r="L156" s="1">
        <f>SUM(J156:K165)</f>
        <v>0</v>
      </c>
      <c r="M156" s="1">
        <v>0</v>
      </c>
      <c r="O156" s="1">
        <f>L156+M156-N156</f>
        <v>0</v>
      </c>
      <c r="S156" s="1" t="e">
        <f>SUMIF($I156:$I164,"=1",$P156:$P164)*100/SUMIF($I156:$I164,"=1",$Q156:$Q164)</f>
        <v>#DIV/0!</v>
      </c>
      <c r="T156" s="1" t="e">
        <f>SUMIF($I156:$I164,"=2",$P156:$P164)*100/SUMIF($I156:$I164,"=2",$R156:$R164)</f>
        <v>#DIV/0!</v>
      </c>
      <c r="U156" s="1" t="e">
        <f>SUM(P156:P164)*100/(SUMIF($I156:$I164,"=1",$Q156:$Q164)+SUMIF($I156:$I164,"=2",$R156:$R164))</f>
        <v>#DIV/0!</v>
      </c>
      <c r="X156" s="1">
        <f>O156+V156+W156</f>
        <v>0</v>
      </c>
    </row>
    <row r="166" spans="1:24" x14ac:dyDescent="0.25">
      <c r="A166" s="1">
        <v>16</v>
      </c>
      <c r="L166" s="1">
        <f>SUM(J166:K175)</f>
        <v>0</v>
      </c>
      <c r="M166" s="1">
        <v>0</v>
      </c>
      <c r="O166" s="1">
        <f>L166+M166-N166</f>
        <v>0</v>
      </c>
      <c r="S166" s="1" t="e">
        <f>SUMIF($I166:$I175,"=1",$P166:$P175)*100/SUMIF($I166:$I175,"=1",$Q166:$Q175)</f>
        <v>#DIV/0!</v>
      </c>
      <c r="T166" s="1" t="e">
        <f>SUMIF($I166:$I175,"=2",$P166:$P175)*100/SUMIF($I166:$I175,"=2",$R166:$R175)</f>
        <v>#DIV/0!</v>
      </c>
      <c r="U166" s="1" t="e">
        <f>SUM(P166:P175)*100/(SUMIF($I166:$I175,"=1",$Q166:$Q175)+SUMIF($I166:$I175,"=2",$R166:$R175))</f>
        <v>#DIV/0!</v>
      </c>
      <c r="V166" s="1">
        <v>20</v>
      </c>
      <c r="W166" s="1">
        <v>0</v>
      </c>
      <c r="X166" s="1">
        <f>O166+V166+W166</f>
        <v>20</v>
      </c>
    </row>
    <row r="176" spans="1:24" x14ac:dyDescent="0.25">
      <c r="A176" s="1">
        <v>17</v>
      </c>
      <c r="B176" s="1" t="s">
        <v>169</v>
      </c>
      <c r="L176" s="1">
        <f>SUM(J176:K185)</f>
        <v>0</v>
      </c>
      <c r="M176" s="1">
        <v>0</v>
      </c>
      <c r="O176" s="1">
        <f>L176+M176-N176</f>
        <v>0</v>
      </c>
      <c r="W176" s="1">
        <v>0</v>
      </c>
      <c r="X176" s="1">
        <f>O176+V176+W176</f>
        <v>0</v>
      </c>
    </row>
    <row r="186" spans="1:24" x14ac:dyDescent="0.25">
      <c r="A186" s="1">
        <v>18</v>
      </c>
      <c r="B186" s="1" t="s">
        <v>170</v>
      </c>
      <c r="L186" s="1">
        <f>SUM(J186:K195)</f>
        <v>0</v>
      </c>
      <c r="M186" s="1">
        <v>0</v>
      </c>
      <c r="O186" s="1">
        <f>L186+M186-N186</f>
        <v>0</v>
      </c>
      <c r="V186" s="1">
        <v>10</v>
      </c>
      <c r="W186" s="1">
        <v>0</v>
      </c>
      <c r="X186" s="1">
        <f>O186+V186+W186</f>
        <v>10</v>
      </c>
    </row>
    <row r="196" spans="1:24" x14ac:dyDescent="0.25">
      <c r="A196" s="1">
        <v>19</v>
      </c>
      <c r="L196" s="1">
        <f>SUM(J196:K205)</f>
        <v>0</v>
      </c>
      <c r="M196" s="1">
        <v>0</v>
      </c>
      <c r="O196" s="1">
        <f>L196+M196-N196</f>
        <v>0</v>
      </c>
      <c r="S196" s="1" t="e">
        <f>SUMIF($I196:$I205,"=1",$P196:$P205)*100/SUMIF($I196:$I205,"=1",$Q196:$Q205)</f>
        <v>#DIV/0!</v>
      </c>
      <c r="T196" s="1" t="e">
        <f>SUMIF($I196:$I205,"=2",$P196:$P205)*100/SUMIF($I196:$I205,"=2",$R196:$R205)</f>
        <v>#DIV/0!</v>
      </c>
      <c r="U196" s="1" t="e">
        <f>SUM(P196:P205)*100/(SUMIF($I196:$I205,"=1",$Q196:$Q205)+SUMIF($I196:$I205,"=2",$R196:$R205))</f>
        <v>#DIV/0!</v>
      </c>
      <c r="W196" s="1">
        <v>0</v>
      </c>
      <c r="X196" s="1">
        <f>O196+V196+W196</f>
        <v>0</v>
      </c>
    </row>
    <row r="206" spans="1:24" x14ac:dyDescent="0.25">
      <c r="A206" s="1">
        <v>20</v>
      </c>
      <c r="L206" s="1">
        <f>SUM(J206:K215)</f>
        <v>0</v>
      </c>
      <c r="M206" s="1">
        <v>0</v>
      </c>
      <c r="O206" s="1">
        <f>L206+M206-N206</f>
        <v>0</v>
      </c>
      <c r="S206" s="1" t="e">
        <f>SUMIF($I206:$I215,"=1",$P206:$P215)*100/SUMIF($I206:$I215,"=1",$Q206:$Q215)</f>
        <v>#DIV/0!</v>
      </c>
      <c r="T206" s="1" t="e">
        <f>SUMIF($I206:$I215,"=2",$P206:$P215)*100/SUMIF($I206:$I215,"=2",$R206:$R215)</f>
        <v>#DIV/0!</v>
      </c>
      <c r="U206" s="1" t="e">
        <f>SUM(P206:P215)*100/(SUMIF($I206:$I215,"=1",$Q206:$Q215)+SUMIF($I206:$I215,"=2",$R206:$R215))</f>
        <v>#DIV/0!</v>
      </c>
      <c r="W206" s="1">
        <v>0</v>
      </c>
      <c r="X206" s="1">
        <f>O206+V206+W206</f>
        <v>0</v>
      </c>
    </row>
    <row r="216" spans="1:24" x14ac:dyDescent="0.25">
      <c r="A216" s="1">
        <v>21</v>
      </c>
      <c r="L216" s="1">
        <f>SUM(J216:K225)</f>
        <v>0</v>
      </c>
      <c r="M216" s="1">
        <v>0</v>
      </c>
      <c r="O216" s="1">
        <f>L216+M216-N216</f>
        <v>0</v>
      </c>
      <c r="S216" s="1" t="e">
        <f ca="1">SUMIF($I216:$I269,"=1",$P216:$P225)*100/SUMIF($I216:$I269,"=1",$Q216:$Q225)</f>
        <v>#DIV/0!</v>
      </c>
      <c r="T216" s="1" t="e">
        <f ca="1">SUMIF($I216:$I269,"=2",$P216:$P225)*100/SUMIF($I216:$I269,"=2",$R216:$R225)</f>
        <v>#DIV/0!</v>
      </c>
      <c r="U216" s="1" t="e">
        <f ca="1">SUM(P216:P225)*100/(SUMIF($I216:$I269,"=1",$Q216:$Q225)+SUMIF($I216:$I269,"=2",$R216:$R225))</f>
        <v>#DIV/0!</v>
      </c>
      <c r="W216" s="1">
        <v>0</v>
      </c>
      <c r="X216" s="1">
        <f>O216+V216+W216</f>
        <v>0</v>
      </c>
    </row>
    <row r="226" spans="1:25" x14ac:dyDescent="0.25">
      <c r="A226" s="1">
        <v>22</v>
      </c>
      <c r="L226" s="1">
        <f>SUM(J226:K235)</f>
        <v>0</v>
      </c>
      <c r="M226" s="1">
        <v>0</v>
      </c>
      <c r="O226" s="1">
        <f>L226+M226-N226</f>
        <v>0</v>
      </c>
      <c r="S226" s="1" t="e">
        <f>SUMIF($I226:$I235,"=1",$P226:$P235)*100/SUMIF($I226:$I235,"=1",$Q226:$Q235)</f>
        <v>#DIV/0!</v>
      </c>
      <c r="T226" s="1" t="e">
        <f>SUMIF($I226:$I235,"=2",$P226:$P235)*100/SUMIF($I226:$I235,"=2",$R226:$R235)</f>
        <v>#DIV/0!</v>
      </c>
      <c r="U226" s="1" t="e">
        <f>SUM(P226:P235)*100/(SUMIF($I226:$I235,"=1",$Q226:$Q235)+SUMIF($I226:$I235,"=2",$R226:$R235))</f>
        <v>#DIV/0!</v>
      </c>
      <c r="W226" s="1">
        <v>0</v>
      </c>
      <c r="X226" s="1">
        <f>O226+V226+W226</f>
        <v>0</v>
      </c>
    </row>
    <row r="229" spans="1:25" x14ac:dyDescent="0.25">
      <c r="Y229" s="1" t="s">
        <v>453</v>
      </c>
    </row>
    <row r="231" spans="1:25" x14ac:dyDescent="0.25">
      <c r="Y231" s="1" t="s">
        <v>453</v>
      </c>
    </row>
    <row r="236" spans="1:25" x14ac:dyDescent="0.25">
      <c r="A236" s="1">
        <v>23</v>
      </c>
      <c r="L236" s="1">
        <f>SUM(J236:K245)</f>
        <v>0</v>
      </c>
      <c r="M236" s="1">
        <v>0</v>
      </c>
      <c r="O236" s="1">
        <f>L236+M236-N236</f>
        <v>0</v>
      </c>
      <c r="S236" s="1" t="e">
        <f>SUMIF($I236:$I245,"=1",$P236:$P245)*100/SUMIF($I236:$I245,"=1",$Q236:$Q245)</f>
        <v>#DIV/0!</v>
      </c>
      <c r="T236" s="1" t="e">
        <f>SUMIF($I236:$I245,"=2",$P236:$P245)*100/SUMIF($I236:$I245,"=2",$R236:$R245)</f>
        <v>#DIV/0!</v>
      </c>
      <c r="U236" s="1" t="e">
        <f>SUM(P236:P245)*100/(SUMIF($I236:$I245,"=1",$Q236:$Q245)+SUMIF($I236:$I245,"=2",$R236:$R245))</f>
        <v>#DIV/0!</v>
      </c>
      <c r="W236" s="1">
        <v>0</v>
      </c>
      <c r="X236" s="1">
        <f>O236+V236+W236</f>
        <v>0</v>
      </c>
    </row>
    <row r="239" spans="1:25" x14ac:dyDescent="0.25">
      <c r="Y239" s="1" t="s">
        <v>453</v>
      </c>
    </row>
    <row r="241" spans="1:25" x14ac:dyDescent="0.25">
      <c r="Y241" s="1" t="s">
        <v>453</v>
      </c>
    </row>
    <row r="246" spans="1:25" x14ac:dyDescent="0.25">
      <c r="A246" s="1">
        <v>24</v>
      </c>
      <c r="L246" s="1">
        <f>SUM(J246:K255)</f>
        <v>0</v>
      </c>
      <c r="M246" s="1">
        <v>0</v>
      </c>
      <c r="O246" s="1">
        <f>L246+M246-N246</f>
        <v>0</v>
      </c>
      <c r="S246" s="1" t="e">
        <f>SUMIF($I246:$I255,"=1",$P246:$P255)*100/SUMIF($I246:$I255,"=1",$Q246:$Q255)</f>
        <v>#DIV/0!</v>
      </c>
      <c r="T246" s="1" t="e">
        <f>SUMIF($I246:$I255,"=2",$P246:$P255)*100/SUMIF($I246:$I255,"=2",$R246:$R255)</f>
        <v>#DIV/0!</v>
      </c>
      <c r="U246" s="1" t="e">
        <f>SUM(P246:P255)*100/(SUMIF($I246:$I255,"=1",$Q246:$Q255)+SUMIF($I246:$I255,"=2",$R246:$R255))</f>
        <v>#DIV/0!</v>
      </c>
      <c r="W246" s="1">
        <v>0</v>
      </c>
      <c r="X246" s="1">
        <f>O246+V246+W246</f>
        <v>0</v>
      </c>
    </row>
    <row r="250" spans="1:25" x14ac:dyDescent="0.25">
      <c r="Y250" s="1" t="s">
        <v>453</v>
      </c>
    </row>
    <row r="256" spans="1:25" x14ac:dyDescent="0.25">
      <c r="A256" s="1">
        <v>25</v>
      </c>
      <c r="L256" s="1">
        <f>SUM(J256:K265)</f>
        <v>0</v>
      </c>
      <c r="M256" s="1">
        <v>0</v>
      </c>
      <c r="O256" s="1">
        <f>L256+M256-N256</f>
        <v>0</v>
      </c>
      <c r="S256" s="1" t="e">
        <f>SUMIF($I256:$I262,"=1",$P256:$P262)*100/SUMIF($I256:$I262,"=1",$Q256:$Q262)</f>
        <v>#DIV/0!</v>
      </c>
      <c r="T256" s="1" t="e">
        <f>SUMIF($I256:$I262,"=2",$P256:$P262)*100/SUMIF($I256:$I262,"=2",$R256:$R262)</f>
        <v>#DIV/0!</v>
      </c>
      <c r="U256" s="1" t="e">
        <f>SUM(P256:P262)*100/(SUMIF($I256:$I262,"=1",$Q256:$Q262)+SUMIF($I256:$I262,"=2",$R256:$R262))</f>
        <v>#DIV/0!</v>
      </c>
      <c r="W256" s="1">
        <v>0</v>
      </c>
      <c r="X256" s="1">
        <f>O256+V256+W256</f>
        <v>0</v>
      </c>
    </row>
    <row r="266" spans="1:24" x14ac:dyDescent="0.25">
      <c r="A266" s="1">
        <v>26</v>
      </c>
      <c r="L266" s="1">
        <f>SUM(J266:K275)</f>
        <v>0</v>
      </c>
      <c r="M266" s="1">
        <v>0</v>
      </c>
      <c r="O266" s="1">
        <f>L266+M266-N266</f>
        <v>0</v>
      </c>
      <c r="S266" s="1" t="e">
        <f>SUMIF($I267:$I275,"=1",$P266:$P275)*100/SUMIF($I267:$I275,"=1",$Q266:$Q275)</f>
        <v>#DIV/0!</v>
      </c>
      <c r="T266" s="1" t="e">
        <f>SUMIF($I267:$I275,"=2",$P266:$P275)*100/SUMIF($I267:$I275,"=2",$R266:$R275)</f>
        <v>#DIV/0!</v>
      </c>
      <c r="U266" s="1" t="e">
        <f>SUM(P266:P275)*100/(SUMIF($I267:$I275,"=1",$Q266:$Q275)+SUMIF($I267:$I275,"=2",$R266:$R275))</f>
        <v>#DIV/0!</v>
      </c>
      <c r="W266" s="1">
        <v>0</v>
      </c>
      <c r="X266" s="1">
        <f>O266+V266+W266</f>
        <v>0</v>
      </c>
    </row>
    <row r="276" spans="1:24" x14ac:dyDescent="0.25">
      <c r="A276" s="1">
        <v>27</v>
      </c>
      <c r="L276" s="1">
        <f>SUM(J276:K285)</f>
        <v>0</v>
      </c>
      <c r="M276" s="1">
        <v>0</v>
      </c>
      <c r="O276" s="1">
        <f>L276+M276-N276</f>
        <v>0</v>
      </c>
      <c r="S276" s="1" t="e">
        <f>SUMIF($I276:$I285,"=1",$P276:$P285)*100/SUMIF($I276:$I285,"=1",$Q276:$Q285)</f>
        <v>#DIV/0!</v>
      </c>
      <c r="T276" s="1" t="e">
        <f>SUMIF($I276:$I285,"=2",$P276:$P285)*100/SUMIF($I276:$I285,"=2",$R276:$R285)</f>
        <v>#DIV/0!</v>
      </c>
      <c r="U276" s="1" t="e">
        <f>SUM(P276:P285)*100/(SUMIF($I276:$I285,"=1",$Q276:$Q285)+SUMIF($I276:$I285,"=2",$R276:$R285))</f>
        <v>#DIV/0!</v>
      </c>
      <c r="W276" s="1">
        <v>0</v>
      </c>
      <c r="X276" s="1">
        <f>O276+V276+W276</f>
        <v>0</v>
      </c>
    </row>
    <row r="286" spans="1:24" x14ac:dyDescent="0.25">
      <c r="A286" s="1">
        <v>28</v>
      </c>
      <c r="B286" s="1" t="s">
        <v>183</v>
      </c>
      <c r="N286" s="1">
        <v>81</v>
      </c>
    </row>
    <row r="290" spans="1:15" x14ac:dyDescent="0.25">
      <c r="A290" s="1">
        <v>29</v>
      </c>
      <c r="B290" s="1" t="s">
        <v>184</v>
      </c>
      <c r="N290" s="1">
        <v>81</v>
      </c>
    </row>
    <row r="294" spans="1:15" x14ac:dyDescent="0.25">
      <c r="A294" s="1">
        <v>30</v>
      </c>
      <c r="N294" s="1">
        <v>81</v>
      </c>
    </row>
    <row r="298" spans="1:15" x14ac:dyDescent="0.25">
      <c r="A298" s="1">
        <v>30</v>
      </c>
      <c r="B298" s="1" t="s">
        <v>454</v>
      </c>
      <c r="L298" s="1">
        <f>SUM(J298:K301)</f>
        <v>0</v>
      </c>
      <c r="M298" s="1">
        <v>0</v>
      </c>
      <c r="N298" s="1">
        <v>0</v>
      </c>
      <c r="O298" s="1">
        <f>L298+M298-N298</f>
        <v>0</v>
      </c>
    </row>
    <row r="302" spans="1:15" x14ac:dyDescent="0.25">
      <c r="A302" s="1">
        <v>31</v>
      </c>
      <c r="B302" s="1" t="s">
        <v>183</v>
      </c>
      <c r="L302" s="1">
        <f>SUM(J302:K305)</f>
        <v>0</v>
      </c>
      <c r="M302" s="1">
        <v>0</v>
      </c>
      <c r="N302" s="1">
        <v>0</v>
      </c>
      <c r="O302" s="1">
        <f>L302+M302-N302</f>
        <v>0</v>
      </c>
    </row>
    <row r="306" spans="1:24" x14ac:dyDescent="0.25">
      <c r="A306" s="1">
        <v>32</v>
      </c>
      <c r="B306" s="1" t="s">
        <v>184</v>
      </c>
      <c r="L306" s="1">
        <f>SUM(J306:K309)</f>
        <v>0</v>
      </c>
      <c r="M306" s="1">
        <v>0</v>
      </c>
      <c r="N306" s="1">
        <v>0</v>
      </c>
      <c r="O306" s="1">
        <f>L306+M306-N306</f>
        <v>0</v>
      </c>
    </row>
    <row r="310" spans="1:24" x14ac:dyDescent="0.25">
      <c r="L310" s="1">
        <f t="shared" ref="L310:X310" si="0">SUM(L3:L309)</f>
        <v>0</v>
      </c>
      <c r="M310" s="1">
        <f t="shared" si="0"/>
        <v>0</v>
      </c>
      <c r="N310" s="1">
        <f t="shared" si="0"/>
        <v>243</v>
      </c>
      <c r="O310" s="1">
        <f t="shared" si="0"/>
        <v>0</v>
      </c>
      <c r="P310" s="1">
        <f t="shared" si="0"/>
        <v>0</v>
      </c>
      <c r="Q310" s="1">
        <f t="shared" si="0"/>
        <v>0</v>
      </c>
      <c r="R310" s="1">
        <f t="shared" si="0"/>
        <v>0</v>
      </c>
      <c r="S310" s="1" t="e">
        <f t="shared" si="0"/>
        <v>#DIV/0!</v>
      </c>
      <c r="T310" s="1" t="e">
        <f t="shared" si="0"/>
        <v>#DIV/0!</v>
      </c>
      <c r="U310" s="1" t="e">
        <f t="shared" si="0"/>
        <v>#DIV/0!</v>
      </c>
      <c r="V310" s="1">
        <f t="shared" si="0"/>
        <v>80</v>
      </c>
      <c r="W310" s="1">
        <f t="shared" si="0"/>
        <v>0</v>
      </c>
      <c r="X310" s="1">
        <f t="shared" si="0"/>
        <v>80</v>
      </c>
    </row>
    <row r="311" spans="1:24" x14ac:dyDescent="0.25">
      <c r="N311" s="1" t="s">
        <v>455</v>
      </c>
    </row>
  </sheetData>
  <pageMargins left="0.75" right="0.75" top="1" bottom="1" header="0.5" footer="0.5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/>
  </sheetViews>
  <sheetFormatPr defaultRowHeight="15" x14ac:dyDescent="0.25"/>
  <sheetData>
    <row r="1" spans="1:11" x14ac:dyDescent="0.25">
      <c r="B1" t="s">
        <v>456</v>
      </c>
    </row>
    <row r="2" spans="1:11" x14ac:dyDescent="0.25">
      <c r="A2" t="s">
        <v>457</v>
      </c>
      <c r="J2" t="s">
        <v>458</v>
      </c>
    </row>
    <row r="3" spans="1:11" x14ac:dyDescent="0.25">
      <c r="A3" t="s">
        <v>459</v>
      </c>
      <c r="J3" t="s">
        <v>460</v>
      </c>
    </row>
    <row r="5" spans="1:11" x14ac:dyDescent="0.25">
      <c r="A5" t="s">
        <v>461</v>
      </c>
    </row>
    <row r="6" spans="1:11" x14ac:dyDescent="0.25">
      <c r="A6" t="s">
        <v>462</v>
      </c>
    </row>
    <row r="7" spans="1:11" x14ac:dyDescent="0.25">
      <c r="A7" t="s">
        <v>463</v>
      </c>
    </row>
    <row r="8" spans="1:11" x14ac:dyDescent="0.25">
      <c r="K8" t="s">
        <v>464</v>
      </c>
    </row>
    <row r="9" spans="1:11" x14ac:dyDescent="0.25">
      <c r="A9" t="s">
        <v>465</v>
      </c>
      <c r="B9" t="s">
        <v>466</v>
      </c>
      <c r="C9" t="s">
        <v>467</v>
      </c>
      <c r="G9" t="s">
        <v>468</v>
      </c>
      <c r="H9" t="s">
        <v>469</v>
      </c>
      <c r="I9" t="s">
        <v>470</v>
      </c>
      <c r="J9" t="s">
        <v>471</v>
      </c>
      <c r="K9" t="s">
        <v>472</v>
      </c>
    </row>
    <row r="10" spans="1:11" x14ac:dyDescent="0.25">
      <c r="C10" t="s">
        <v>473</v>
      </c>
      <c r="D10" t="s">
        <v>474</v>
      </c>
      <c r="E10" t="s">
        <v>475</v>
      </c>
      <c r="F10" t="s">
        <v>476</v>
      </c>
    </row>
    <row r="11" spans="1:11" x14ac:dyDescent="0.25">
      <c r="A11" t="s">
        <v>477</v>
      </c>
      <c r="B11" t="s">
        <v>478</v>
      </c>
      <c r="C11" t="s">
        <v>479</v>
      </c>
      <c r="D11" t="s">
        <v>480</v>
      </c>
      <c r="E11" t="s">
        <v>481</v>
      </c>
      <c r="F11" t="s">
        <v>482</v>
      </c>
      <c r="G11" t="s">
        <v>483</v>
      </c>
      <c r="H11" t="s">
        <v>484</v>
      </c>
      <c r="I11" t="s">
        <v>485</v>
      </c>
      <c r="J11" t="s">
        <v>486</v>
      </c>
      <c r="K11" t="s">
        <v>487</v>
      </c>
    </row>
    <row r="12" spans="1:11" x14ac:dyDescent="0.25">
      <c r="A12">
        <v>1</v>
      </c>
      <c r="B12" t="s">
        <v>151</v>
      </c>
      <c r="F12">
        <f>C12+D12+E12</f>
        <v>0</v>
      </c>
      <c r="G12">
        <v>270</v>
      </c>
      <c r="H12">
        <f>F12-G12</f>
        <v>-270</v>
      </c>
      <c r="I12">
        <v>-104</v>
      </c>
      <c r="J12">
        <v>-176</v>
      </c>
      <c r="K12">
        <f>H12+I12+J12</f>
        <v>-550</v>
      </c>
    </row>
    <row r="13" spans="1:11" x14ac:dyDescent="0.25">
      <c r="A13">
        <v>2</v>
      </c>
      <c r="B13" t="s">
        <v>153</v>
      </c>
      <c r="F13">
        <f t="shared" ref="F13:F38" si="0">C13+D13+E13</f>
        <v>0</v>
      </c>
      <c r="G13">
        <v>270</v>
      </c>
      <c r="H13">
        <f t="shared" ref="H13:H38" si="1">F13-G13</f>
        <v>-270</v>
      </c>
      <c r="I13">
        <v>-104</v>
      </c>
      <c r="J13">
        <v>-176</v>
      </c>
      <c r="K13">
        <f t="shared" ref="K13:K38" si="2">H13+I13+J13</f>
        <v>-550</v>
      </c>
    </row>
    <row r="14" spans="1:11" x14ac:dyDescent="0.25">
      <c r="A14">
        <v>3</v>
      </c>
      <c r="B14" t="s">
        <v>154</v>
      </c>
      <c r="F14">
        <f t="shared" si="0"/>
        <v>0</v>
      </c>
      <c r="G14">
        <v>270</v>
      </c>
      <c r="H14">
        <f t="shared" si="1"/>
        <v>-270</v>
      </c>
      <c r="I14">
        <v>-104</v>
      </c>
      <c r="J14">
        <v>-176</v>
      </c>
      <c r="K14">
        <f t="shared" si="2"/>
        <v>-550</v>
      </c>
    </row>
    <row r="15" spans="1:11" x14ac:dyDescent="0.25">
      <c r="A15">
        <v>4</v>
      </c>
      <c r="B15" t="s">
        <v>155</v>
      </c>
      <c r="F15">
        <f t="shared" si="0"/>
        <v>0</v>
      </c>
      <c r="G15">
        <v>270</v>
      </c>
      <c r="H15">
        <f t="shared" si="1"/>
        <v>-270</v>
      </c>
      <c r="I15">
        <v>-104</v>
      </c>
      <c r="J15">
        <v>-176</v>
      </c>
      <c r="K15">
        <f t="shared" si="2"/>
        <v>-550</v>
      </c>
    </row>
    <row r="16" spans="1:11" x14ac:dyDescent="0.25">
      <c r="A16">
        <v>5</v>
      </c>
      <c r="B16" t="s">
        <v>156</v>
      </c>
      <c r="F16">
        <f t="shared" si="0"/>
        <v>0</v>
      </c>
      <c r="G16">
        <v>270</v>
      </c>
      <c r="H16">
        <f t="shared" si="1"/>
        <v>-270</v>
      </c>
      <c r="I16">
        <v>-104</v>
      </c>
      <c r="J16">
        <v>-176</v>
      </c>
      <c r="K16">
        <f t="shared" si="2"/>
        <v>-550</v>
      </c>
    </row>
    <row r="17" spans="1:11" x14ac:dyDescent="0.25">
      <c r="A17">
        <v>6</v>
      </c>
      <c r="B17" t="s">
        <v>157</v>
      </c>
      <c r="F17">
        <f t="shared" si="0"/>
        <v>0</v>
      </c>
      <c r="G17">
        <v>270</v>
      </c>
      <c r="H17">
        <f t="shared" si="1"/>
        <v>-270</v>
      </c>
      <c r="I17">
        <v>-104</v>
      </c>
      <c r="J17">
        <v>-176</v>
      </c>
      <c r="K17">
        <f t="shared" si="2"/>
        <v>-550</v>
      </c>
    </row>
    <row r="18" spans="1:11" x14ac:dyDescent="0.25">
      <c r="A18">
        <v>7</v>
      </c>
      <c r="B18" t="s">
        <v>488</v>
      </c>
      <c r="F18">
        <f t="shared" si="0"/>
        <v>0</v>
      </c>
      <c r="G18">
        <v>270</v>
      </c>
      <c r="H18">
        <f t="shared" si="1"/>
        <v>-270</v>
      </c>
      <c r="I18">
        <v>-104</v>
      </c>
      <c r="J18">
        <v>-176</v>
      </c>
      <c r="K18">
        <f t="shared" si="2"/>
        <v>-550</v>
      </c>
    </row>
    <row r="19" spans="1:11" x14ac:dyDescent="0.25">
      <c r="A19">
        <v>8</v>
      </c>
      <c r="B19" t="s">
        <v>159</v>
      </c>
      <c r="F19">
        <f t="shared" si="0"/>
        <v>0</v>
      </c>
      <c r="G19">
        <v>270</v>
      </c>
      <c r="H19">
        <f t="shared" si="1"/>
        <v>-270</v>
      </c>
      <c r="I19">
        <v>-104</v>
      </c>
      <c r="J19">
        <v>-176</v>
      </c>
      <c r="K19">
        <f t="shared" si="2"/>
        <v>-550</v>
      </c>
    </row>
    <row r="20" spans="1:11" x14ac:dyDescent="0.25">
      <c r="A20">
        <v>9</v>
      </c>
      <c r="B20" t="s">
        <v>160</v>
      </c>
      <c r="F20">
        <f t="shared" si="0"/>
        <v>0</v>
      </c>
      <c r="G20">
        <v>270</v>
      </c>
      <c r="H20">
        <f t="shared" si="1"/>
        <v>-270</v>
      </c>
      <c r="I20">
        <v>-104</v>
      </c>
      <c r="J20">
        <v>-176</v>
      </c>
      <c r="K20">
        <f t="shared" si="2"/>
        <v>-550</v>
      </c>
    </row>
    <row r="21" spans="1:11" x14ac:dyDescent="0.25">
      <c r="A21">
        <v>10</v>
      </c>
      <c r="B21" t="s">
        <v>161</v>
      </c>
      <c r="F21">
        <f t="shared" si="0"/>
        <v>0</v>
      </c>
      <c r="G21">
        <v>270</v>
      </c>
      <c r="H21">
        <f t="shared" si="1"/>
        <v>-270</v>
      </c>
      <c r="I21">
        <v>-104</v>
      </c>
      <c r="J21">
        <v>-176</v>
      </c>
      <c r="K21">
        <f t="shared" si="2"/>
        <v>-550</v>
      </c>
    </row>
    <row r="22" spans="1:11" x14ac:dyDescent="0.25">
      <c r="A22">
        <v>11</v>
      </c>
      <c r="B22" t="s">
        <v>163</v>
      </c>
      <c r="F22">
        <f t="shared" si="0"/>
        <v>0</v>
      </c>
      <c r="G22">
        <v>270</v>
      </c>
      <c r="H22">
        <f t="shared" si="1"/>
        <v>-270</v>
      </c>
      <c r="I22">
        <v>-104</v>
      </c>
      <c r="J22">
        <v>-176</v>
      </c>
      <c r="K22">
        <f t="shared" si="2"/>
        <v>-550</v>
      </c>
    </row>
    <row r="23" spans="1:11" x14ac:dyDescent="0.25">
      <c r="A23">
        <v>12</v>
      </c>
      <c r="B23" t="s">
        <v>164</v>
      </c>
      <c r="F23">
        <f t="shared" si="0"/>
        <v>0</v>
      </c>
      <c r="G23">
        <f>270*12.5%</f>
        <v>33.75</v>
      </c>
      <c r="H23">
        <f t="shared" si="1"/>
        <v>-33.75</v>
      </c>
      <c r="I23">
        <v>-104</v>
      </c>
      <c r="J23">
        <v>-176</v>
      </c>
      <c r="K23">
        <f t="shared" si="2"/>
        <v>-313.75</v>
      </c>
    </row>
    <row r="24" spans="1:11" x14ac:dyDescent="0.25">
      <c r="A24">
        <v>13</v>
      </c>
      <c r="B24" t="s">
        <v>165</v>
      </c>
      <c r="F24">
        <f t="shared" si="0"/>
        <v>0</v>
      </c>
      <c r="G24">
        <v>270</v>
      </c>
      <c r="H24">
        <f t="shared" si="1"/>
        <v>-270</v>
      </c>
      <c r="I24">
        <v>-104</v>
      </c>
      <c r="J24">
        <v>-176</v>
      </c>
      <c r="K24">
        <f t="shared" si="2"/>
        <v>-550</v>
      </c>
    </row>
    <row r="25" spans="1:11" x14ac:dyDescent="0.25">
      <c r="A25">
        <v>14</v>
      </c>
      <c r="B25" t="s">
        <v>166</v>
      </c>
      <c r="F25">
        <f t="shared" si="0"/>
        <v>0</v>
      </c>
      <c r="G25">
        <v>270</v>
      </c>
      <c r="H25">
        <f t="shared" si="1"/>
        <v>-270</v>
      </c>
      <c r="I25">
        <v>-104</v>
      </c>
      <c r="J25">
        <v>-176</v>
      </c>
      <c r="K25">
        <f t="shared" si="2"/>
        <v>-550</v>
      </c>
    </row>
    <row r="26" spans="1:11" x14ac:dyDescent="0.25">
      <c r="A26">
        <v>15</v>
      </c>
      <c r="B26" t="s">
        <v>167</v>
      </c>
      <c r="F26">
        <f t="shared" si="0"/>
        <v>0</v>
      </c>
      <c r="G26">
        <v>270</v>
      </c>
      <c r="H26">
        <f t="shared" si="1"/>
        <v>-270</v>
      </c>
      <c r="I26">
        <v>-104</v>
      </c>
      <c r="J26">
        <v>-176</v>
      </c>
      <c r="K26">
        <f t="shared" si="2"/>
        <v>-550</v>
      </c>
    </row>
    <row r="27" spans="1:11" x14ac:dyDescent="0.25">
      <c r="A27">
        <v>16</v>
      </c>
      <c r="B27" t="s">
        <v>168</v>
      </c>
      <c r="F27">
        <f t="shared" si="0"/>
        <v>0</v>
      </c>
      <c r="G27">
        <v>270</v>
      </c>
      <c r="H27">
        <f t="shared" si="1"/>
        <v>-270</v>
      </c>
      <c r="I27">
        <v>-104</v>
      </c>
      <c r="J27">
        <v>-176</v>
      </c>
      <c r="K27">
        <f t="shared" si="2"/>
        <v>-550</v>
      </c>
    </row>
    <row r="28" spans="1:11" x14ac:dyDescent="0.25">
      <c r="A28">
        <v>17</v>
      </c>
      <c r="B28" t="s">
        <v>489</v>
      </c>
      <c r="F28">
        <f t="shared" si="0"/>
        <v>0</v>
      </c>
      <c r="G28">
        <v>270</v>
      </c>
      <c r="H28">
        <f t="shared" si="1"/>
        <v>-270</v>
      </c>
      <c r="I28">
        <v>-104</v>
      </c>
      <c r="J28">
        <v>-176</v>
      </c>
      <c r="K28">
        <f t="shared" si="2"/>
        <v>-550</v>
      </c>
    </row>
    <row r="29" spans="1:11" x14ac:dyDescent="0.25">
      <c r="A29">
        <v>18</v>
      </c>
      <c r="B29" t="s">
        <v>490</v>
      </c>
      <c r="F29">
        <f t="shared" si="0"/>
        <v>0</v>
      </c>
      <c r="G29">
        <f>270/2</f>
        <v>135</v>
      </c>
      <c r="H29">
        <f t="shared" si="1"/>
        <v>-135</v>
      </c>
      <c r="I29">
        <v>-104</v>
      </c>
      <c r="J29">
        <v>-176</v>
      </c>
      <c r="K29">
        <f t="shared" si="2"/>
        <v>-415</v>
      </c>
    </row>
    <row r="30" spans="1:11" x14ac:dyDescent="0.25">
      <c r="A30">
        <v>19</v>
      </c>
      <c r="B30" t="s">
        <v>171</v>
      </c>
      <c r="F30">
        <f t="shared" si="0"/>
        <v>0</v>
      </c>
      <c r="G30">
        <v>270</v>
      </c>
      <c r="H30">
        <f t="shared" si="1"/>
        <v>-270</v>
      </c>
      <c r="I30">
        <v>-104</v>
      </c>
      <c r="J30">
        <v>-176</v>
      </c>
      <c r="K30">
        <f t="shared" si="2"/>
        <v>-550</v>
      </c>
    </row>
    <row r="31" spans="1:11" x14ac:dyDescent="0.25">
      <c r="A31">
        <v>20</v>
      </c>
      <c r="B31" t="s">
        <v>172</v>
      </c>
      <c r="F31">
        <f t="shared" si="0"/>
        <v>0</v>
      </c>
      <c r="G31">
        <v>270</v>
      </c>
      <c r="H31">
        <f t="shared" si="1"/>
        <v>-270</v>
      </c>
      <c r="I31">
        <v>-104</v>
      </c>
      <c r="J31">
        <v>-176</v>
      </c>
      <c r="K31">
        <f t="shared" si="2"/>
        <v>-550</v>
      </c>
    </row>
    <row r="32" spans="1:11" x14ac:dyDescent="0.25">
      <c r="A32">
        <v>21</v>
      </c>
      <c r="B32" t="s">
        <v>174</v>
      </c>
      <c r="F32">
        <f t="shared" si="0"/>
        <v>0</v>
      </c>
      <c r="G32">
        <v>270</v>
      </c>
      <c r="H32">
        <f t="shared" si="1"/>
        <v>-270</v>
      </c>
      <c r="I32">
        <v>-104</v>
      </c>
      <c r="J32">
        <v>-176</v>
      </c>
      <c r="K32">
        <f t="shared" si="2"/>
        <v>-550</v>
      </c>
    </row>
    <row r="33" spans="1:11" x14ac:dyDescent="0.25">
      <c r="A33">
        <v>22</v>
      </c>
      <c r="B33" t="s">
        <v>175</v>
      </c>
      <c r="F33">
        <f t="shared" si="0"/>
        <v>0</v>
      </c>
      <c r="G33">
        <v>270</v>
      </c>
      <c r="H33">
        <f t="shared" si="1"/>
        <v>-270</v>
      </c>
      <c r="I33">
        <v>-104</v>
      </c>
      <c r="J33">
        <v>-176</v>
      </c>
      <c r="K33">
        <f t="shared" si="2"/>
        <v>-550</v>
      </c>
    </row>
    <row r="34" spans="1:11" x14ac:dyDescent="0.25">
      <c r="A34">
        <v>23</v>
      </c>
      <c r="B34" t="s">
        <v>176</v>
      </c>
      <c r="F34">
        <f t="shared" si="0"/>
        <v>0</v>
      </c>
      <c r="G34">
        <v>270</v>
      </c>
      <c r="H34">
        <f t="shared" si="1"/>
        <v>-270</v>
      </c>
      <c r="I34">
        <v>-104</v>
      </c>
      <c r="J34">
        <v>-176</v>
      </c>
      <c r="K34">
        <f t="shared" si="2"/>
        <v>-550</v>
      </c>
    </row>
    <row r="35" spans="1:11" x14ac:dyDescent="0.25">
      <c r="A35">
        <v>24</v>
      </c>
      <c r="B35" t="s">
        <v>177</v>
      </c>
      <c r="F35">
        <f t="shared" si="0"/>
        <v>0</v>
      </c>
      <c r="G35">
        <v>270</v>
      </c>
      <c r="H35">
        <f t="shared" si="1"/>
        <v>-270</v>
      </c>
      <c r="I35">
        <v>-104</v>
      </c>
      <c r="J35">
        <v>-176</v>
      </c>
      <c r="K35">
        <f t="shared" si="2"/>
        <v>-550</v>
      </c>
    </row>
    <row r="36" spans="1:11" x14ac:dyDescent="0.25">
      <c r="A36">
        <v>25</v>
      </c>
      <c r="B36" t="s">
        <v>178</v>
      </c>
      <c r="F36">
        <f t="shared" si="0"/>
        <v>0</v>
      </c>
      <c r="G36">
        <v>270</v>
      </c>
      <c r="H36">
        <f t="shared" si="1"/>
        <v>-270</v>
      </c>
      <c r="I36">
        <v>-104</v>
      </c>
      <c r="J36">
        <v>-176</v>
      </c>
      <c r="K36">
        <f t="shared" si="2"/>
        <v>-550</v>
      </c>
    </row>
    <row r="37" spans="1:11" x14ac:dyDescent="0.25">
      <c r="A37">
        <v>26</v>
      </c>
      <c r="B37" t="s">
        <v>179</v>
      </c>
      <c r="F37">
        <f t="shared" si="0"/>
        <v>0</v>
      </c>
      <c r="G37">
        <v>270</v>
      </c>
      <c r="H37">
        <f t="shared" si="1"/>
        <v>-270</v>
      </c>
      <c r="I37">
        <v>-104</v>
      </c>
      <c r="J37">
        <v>-176</v>
      </c>
      <c r="K37">
        <f t="shared" si="2"/>
        <v>-550</v>
      </c>
    </row>
    <row r="38" spans="1:11" x14ac:dyDescent="0.25">
      <c r="A38">
        <v>27</v>
      </c>
      <c r="B38" t="s">
        <v>180</v>
      </c>
      <c r="F38">
        <f t="shared" si="0"/>
        <v>0</v>
      </c>
      <c r="G38">
        <v>270</v>
      </c>
      <c r="H38">
        <f t="shared" si="1"/>
        <v>-270</v>
      </c>
      <c r="I38">
        <v>-104</v>
      </c>
      <c r="J38">
        <v>-176</v>
      </c>
      <c r="K38">
        <f t="shared" si="2"/>
        <v>-550</v>
      </c>
    </row>
    <row r="39" spans="1:11" x14ac:dyDescent="0.25">
      <c r="A39" t="s">
        <v>491</v>
      </c>
      <c r="C39">
        <f t="shared" ref="C39:H39" si="3">SUM(C12:C38)</f>
        <v>0</v>
      </c>
      <c r="D39">
        <f t="shared" si="3"/>
        <v>0</v>
      </c>
      <c r="E39">
        <f t="shared" si="3"/>
        <v>0</v>
      </c>
      <c r="F39">
        <f t="shared" si="3"/>
        <v>0</v>
      </c>
      <c r="G39">
        <f t="shared" si="3"/>
        <v>6918.75</v>
      </c>
      <c r="H39">
        <f t="shared" si="3"/>
        <v>-6918.75</v>
      </c>
      <c r="I39">
        <f>SUM(I12:I38)</f>
        <v>-2808</v>
      </c>
      <c r="J39">
        <f>SUM(J12:J38)</f>
        <v>-4752</v>
      </c>
      <c r="K39">
        <f>SUM(K12:K38)</f>
        <v>-14478.75</v>
      </c>
    </row>
    <row r="42" spans="1:11" x14ac:dyDescent="0.25">
      <c r="A42" t="s">
        <v>492</v>
      </c>
      <c r="C42" t="s">
        <v>493</v>
      </c>
      <c r="F42" t="s">
        <v>494</v>
      </c>
      <c r="K42" t="s">
        <v>495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/>
  </sheetViews>
  <sheetFormatPr defaultRowHeight="15" x14ac:dyDescent="0.25"/>
  <sheetData>
    <row r="1" spans="1:13" x14ac:dyDescent="0.25">
      <c r="A1" t="s">
        <v>496</v>
      </c>
    </row>
    <row r="2" spans="1:13" x14ac:dyDescent="0.25">
      <c r="A2" t="s">
        <v>497</v>
      </c>
    </row>
    <row r="4" spans="1:13" x14ac:dyDescent="0.25">
      <c r="A4" t="s">
        <v>498</v>
      </c>
    </row>
    <row r="5" spans="1:13" x14ac:dyDescent="0.25">
      <c r="A5" t="s">
        <v>499</v>
      </c>
    </row>
    <row r="7" spans="1:13" x14ac:dyDescent="0.25">
      <c r="A7" t="s">
        <v>0</v>
      </c>
      <c r="B7" t="s">
        <v>500</v>
      </c>
      <c r="C7" t="s">
        <v>501</v>
      </c>
      <c r="D7" t="s">
        <v>502</v>
      </c>
      <c r="E7" t="s">
        <v>503</v>
      </c>
      <c r="F7" t="s">
        <v>504</v>
      </c>
      <c r="G7" t="s">
        <v>505</v>
      </c>
      <c r="I7" t="s">
        <v>506</v>
      </c>
      <c r="J7" t="s">
        <v>507</v>
      </c>
      <c r="K7" t="s">
        <v>508</v>
      </c>
      <c r="L7" t="s">
        <v>509</v>
      </c>
      <c r="M7" t="s">
        <v>510</v>
      </c>
    </row>
    <row r="9" spans="1:13" x14ac:dyDescent="0.25">
      <c r="G9" t="s">
        <v>143</v>
      </c>
      <c r="H9" t="s">
        <v>144</v>
      </c>
    </row>
    <row r="10" spans="1:13" x14ac:dyDescent="0.25">
      <c r="A10" t="s">
        <v>511</v>
      </c>
      <c r="B10" t="s">
        <v>512</v>
      </c>
      <c r="C10" t="s">
        <v>513</v>
      </c>
      <c r="E10">
        <v>1</v>
      </c>
      <c r="F10" t="s">
        <v>512</v>
      </c>
      <c r="G10" t="s">
        <v>514</v>
      </c>
      <c r="H10" t="s">
        <v>515</v>
      </c>
      <c r="I10" t="s">
        <v>516</v>
      </c>
      <c r="J10" t="s">
        <v>517</v>
      </c>
      <c r="K10" t="s">
        <v>518</v>
      </c>
      <c r="L10" t="s">
        <v>519</v>
      </c>
      <c r="M10" t="s">
        <v>520</v>
      </c>
    </row>
    <row r="11" spans="1:13" x14ac:dyDescent="0.25">
      <c r="A11">
        <v>1</v>
      </c>
      <c r="B11" t="s">
        <v>151</v>
      </c>
      <c r="C11" t="s">
        <v>521</v>
      </c>
      <c r="E11">
        <v>15112</v>
      </c>
      <c r="I11">
        <f>(SUM(G11:H11)*1150000*12)</f>
        <v>0</v>
      </c>
      <c r="J11" t="e">
        <f>ROUND((I11/D11)*(22.5/52)*150%,0)</f>
        <v>#DIV/0!</v>
      </c>
      <c r="K11" t="e">
        <f t="shared" ref="K11:K34" si="0">J11*IF(F11&gt;=200,200,F11)</f>
        <v>#DIV/0!</v>
      </c>
      <c r="L11" t="s">
        <v>522</v>
      </c>
    </row>
    <row r="12" spans="1:13" x14ac:dyDescent="0.25">
      <c r="A12">
        <v>2</v>
      </c>
      <c r="B12" t="s">
        <v>153</v>
      </c>
      <c r="C12" t="s">
        <v>521</v>
      </c>
      <c r="E12">
        <v>15111</v>
      </c>
      <c r="I12">
        <f t="shared" ref="I12:I34" si="1">(SUM(G12:H12)*1150000*12)</f>
        <v>0</v>
      </c>
      <c r="J12" t="e">
        <f t="shared" ref="J12:J34" si="2">ROUND((I12/D12)*(22.5/52)*150%,0)</f>
        <v>#DIV/0!</v>
      </c>
      <c r="K12" t="e">
        <f t="shared" si="0"/>
        <v>#DIV/0!</v>
      </c>
      <c r="L12" t="s">
        <v>523</v>
      </c>
    </row>
    <row r="13" spans="1:13" x14ac:dyDescent="0.25">
      <c r="A13">
        <v>3</v>
      </c>
      <c r="B13" t="s">
        <v>154</v>
      </c>
      <c r="C13" t="s">
        <v>521</v>
      </c>
      <c r="E13">
        <v>15111</v>
      </c>
      <c r="I13">
        <f t="shared" si="1"/>
        <v>0</v>
      </c>
      <c r="J13" t="e">
        <f t="shared" si="2"/>
        <v>#DIV/0!</v>
      </c>
      <c r="K13" t="e">
        <f t="shared" si="0"/>
        <v>#DIV/0!</v>
      </c>
      <c r="L13" t="s">
        <v>524</v>
      </c>
    </row>
    <row r="14" spans="1:13" x14ac:dyDescent="0.25">
      <c r="A14">
        <v>4</v>
      </c>
      <c r="B14" t="s">
        <v>155</v>
      </c>
      <c r="C14" t="s">
        <v>521</v>
      </c>
      <c r="E14">
        <v>15113</v>
      </c>
      <c r="I14">
        <f t="shared" si="1"/>
        <v>0</v>
      </c>
      <c r="J14" t="e">
        <f t="shared" si="2"/>
        <v>#DIV/0!</v>
      </c>
      <c r="K14" t="e">
        <f t="shared" si="0"/>
        <v>#DIV/0!</v>
      </c>
      <c r="L14" t="s">
        <v>525</v>
      </c>
    </row>
    <row r="15" spans="1:13" x14ac:dyDescent="0.25">
      <c r="A15">
        <v>5</v>
      </c>
      <c r="B15" t="s">
        <v>156</v>
      </c>
      <c r="C15" t="s">
        <v>521</v>
      </c>
      <c r="E15">
        <v>15111</v>
      </c>
      <c r="I15">
        <f t="shared" si="1"/>
        <v>0</v>
      </c>
      <c r="J15" t="e">
        <f t="shared" si="2"/>
        <v>#DIV/0!</v>
      </c>
      <c r="K15" t="e">
        <f t="shared" si="0"/>
        <v>#DIV/0!</v>
      </c>
      <c r="L15" t="s">
        <v>526</v>
      </c>
    </row>
    <row r="16" spans="1:13" x14ac:dyDescent="0.25">
      <c r="A16">
        <v>6</v>
      </c>
      <c r="B16" t="s">
        <v>157</v>
      </c>
      <c r="C16" t="s">
        <v>521</v>
      </c>
      <c r="E16">
        <v>15111</v>
      </c>
      <c r="I16">
        <f t="shared" si="1"/>
        <v>0</v>
      </c>
      <c r="J16" t="e">
        <f t="shared" si="2"/>
        <v>#DIV/0!</v>
      </c>
      <c r="K16" t="e">
        <f t="shared" si="0"/>
        <v>#DIV/0!</v>
      </c>
      <c r="L16" t="s">
        <v>527</v>
      </c>
    </row>
    <row r="17" spans="1:12" x14ac:dyDescent="0.25">
      <c r="A17">
        <v>7</v>
      </c>
      <c r="B17" t="s">
        <v>488</v>
      </c>
      <c r="C17" t="s">
        <v>521</v>
      </c>
      <c r="E17">
        <v>15111</v>
      </c>
      <c r="I17">
        <f t="shared" si="1"/>
        <v>0</v>
      </c>
      <c r="J17" t="e">
        <f t="shared" si="2"/>
        <v>#DIV/0!</v>
      </c>
      <c r="K17" t="e">
        <f t="shared" si="0"/>
        <v>#DIV/0!</v>
      </c>
      <c r="L17" t="s">
        <v>528</v>
      </c>
    </row>
    <row r="18" spans="1:12" x14ac:dyDescent="0.25">
      <c r="A18">
        <v>8</v>
      </c>
      <c r="B18" t="s">
        <v>159</v>
      </c>
      <c r="C18" t="s">
        <v>521</v>
      </c>
      <c r="E18">
        <v>15111</v>
      </c>
      <c r="I18">
        <f t="shared" si="1"/>
        <v>0</v>
      </c>
      <c r="J18" t="e">
        <f t="shared" si="2"/>
        <v>#DIV/0!</v>
      </c>
      <c r="K18" t="e">
        <f t="shared" si="0"/>
        <v>#DIV/0!</v>
      </c>
      <c r="L18" t="s">
        <v>529</v>
      </c>
    </row>
    <row r="19" spans="1:12" x14ac:dyDescent="0.25">
      <c r="A19">
        <v>9</v>
      </c>
      <c r="B19" t="s">
        <v>160</v>
      </c>
      <c r="C19" t="s">
        <v>521</v>
      </c>
      <c r="E19">
        <v>15111</v>
      </c>
      <c r="I19">
        <f t="shared" si="1"/>
        <v>0</v>
      </c>
      <c r="J19" t="e">
        <f t="shared" si="2"/>
        <v>#DIV/0!</v>
      </c>
      <c r="K19" t="e">
        <f t="shared" si="0"/>
        <v>#DIV/0!</v>
      </c>
      <c r="L19" t="s">
        <v>530</v>
      </c>
    </row>
    <row r="20" spans="1:12" x14ac:dyDescent="0.25">
      <c r="A20">
        <v>10</v>
      </c>
      <c r="B20" t="s">
        <v>161</v>
      </c>
      <c r="C20" t="s">
        <v>521</v>
      </c>
      <c r="E20">
        <v>15111</v>
      </c>
      <c r="I20">
        <f t="shared" si="1"/>
        <v>0</v>
      </c>
      <c r="J20" t="e">
        <f t="shared" si="2"/>
        <v>#DIV/0!</v>
      </c>
      <c r="K20" t="e">
        <f t="shared" si="0"/>
        <v>#DIV/0!</v>
      </c>
      <c r="L20" t="s">
        <v>531</v>
      </c>
    </row>
    <row r="21" spans="1:12" x14ac:dyDescent="0.25">
      <c r="A21">
        <v>11</v>
      </c>
      <c r="B21" t="s">
        <v>163</v>
      </c>
      <c r="C21" t="s">
        <v>521</v>
      </c>
      <c r="E21">
        <v>15111</v>
      </c>
      <c r="I21">
        <f t="shared" si="1"/>
        <v>0</v>
      </c>
      <c r="J21" t="e">
        <f t="shared" si="2"/>
        <v>#DIV/0!</v>
      </c>
      <c r="K21" t="e">
        <f t="shared" si="0"/>
        <v>#DIV/0!</v>
      </c>
      <c r="L21" t="s">
        <v>532</v>
      </c>
    </row>
    <row r="22" spans="1:12" x14ac:dyDescent="0.25">
      <c r="A22">
        <v>12</v>
      </c>
      <c r="B22" t="s">
        <v>164</v>
      </c>
      <c r="C22" t="s">
        <v>521</v>
      </c>
      <c r="E22">
        <v>15111</v>
      </c>
      <c r="I22">
        <f t="shared" si="1"/>
        <v>0</v>
      </c>
      <c r="J22" t="e">
        <f t="shared" si="2"/>
        <v>#DIV/0!</v>
      </c>
      <c r="K22" t="e">
        <f t="shared" si="0"/>
        <v>#DIV/0!</v>
      </c>
      <c r="L22" t="s">
        <v>533</v>
      </c>
    </row>
    <row r="23" spans="1:12" x14ac:dyDescent="0.25">
      <c r="A23">
        <v>13</v>
      </c>
      <c r="B23" t="s">
        <v>165</v>
      </c>
      <c r="C23" t="s">
        <v>521</v>
      </c>
      <c r="E23">
        <v>15111</v>
      </c>
      <c r="I23">
        <f t="shared" si="1"/>
        <v>0</v>
      </c>
      <c r="J23" t="e">
        <f t="shared" si="2"/>
        <v>#DIV/0!</v>
      </c>
      <c r="K23" t="e">
        <f t="shared" si="0"/>
        <v>#DIV/0!</v>
      </c>
      <c r="L23" t="s">
        <v>534</v>
      </c>
    </row>
    <row r="24" spans="1:12" x14ac:dyDescent="0.25">
      <c r="A24">
        <v>14</v>
      </c>
      <c r="B24" t="s">
        <v>166</v>
      </c>
      <c r="C24" t="s">
        <v>521</v>
      </c>
      <c r="E24">
        <v>15111</v>
      </c>
      <c r="I24">
        <f t="shared" si="1"/>
        <v>0</v>
      </c>
      <c r="J24" t="e">
        <f t="shared" si="2"/>
        <v>#DIV/0!</v>
      </c>
      <c r="K24" t="e">
        <f t="shared" si="0"/>
        <v>#DIV/0!</v>
      </c>
      <c r="L24" t="s">
        <v>535</v>
      </c>
    </row>
    <row r="25" spans="1:12" x14ac:dyDescent="0.25">
      <c r="A25">
        <v>15</v>
      </c>
      <c r="B25" t="s">
        <v>167</v>
      </c>
      <c r="C25" t="s">
        <v>521</v>
      </c>
      <c r="E25">
        <v>15111</v>
      </c>
      <c r="I25">
        <f t="shared" si="1"/>
        <v>0</v>
      </c>
      <c r="J25" t="e">
        <f t="shared" si="2"/>
        <v>#DIV/0!</v>
      </c>
      <c r="K25" t="e">
        <f t="shared" si="0"/>
        <v>#DIV/0!</v>
      </c>
      <c r="L25" t="s">
        <v>536</v>
      </c>
    </row>
    <row r="26" spans="1:12" x14ac:dyDescent="0.25">
      <c r="A26">
        <v>16</v>
      </c>
      <c r="B26" t="s">
        <v>171</v>
      </c>
      <c r="C26" t="s">
        <v>521</v>
      </c>
      <c r="E26">
        <v>15111</v>
      </c>
      <c r="I26">
        <f t="shared" si="1"/>
        <v>0</v>
      </c>
      <c r="J26" t="e">
        <f t="shared" si="2"/>
        <v>#DIV/0!</v>
      </c>
      <c r="K26" t="e">
        <f t="shared" si="0"/>
        <v>#DIV/0!</v>
      </c>
      <c r="L26" t="s">
        <v>537</v>
      </c>
    </row>
    <row r="27" spans="1:12" x14ac:dyDescent="0.25">
      <c r="A27">
        <v>17</v>
      </c>
      <c r="B27" t="s">
        <v>172</v>
      </c>
      <c r="C27" t="s">
        <v>521</v>
      </c>
      <c r="E27">
        <v>15111</v>
      </c>
      <c r="I27">
        <f t="shared" si="1"/>
        <v>0</v>
      </c>
      <c r="J27" t="e">
        <f t="shared" si="2"/>
        <v>#DIV/0!</v>
      </c>
      <c r="K27" t="e">
        <f t="shared" si="0"/>
        <v>#DIV/0!</v>
      </c>
      <c r="L27" t="s">
        <v>538</v>
      </c>
    </row>
    <row r="28" spans="1:12" x14ac:dyDescent="0.25">
      <c r="A28">
        <v>18</v>
      </c>
      <c r="B28" t="s">
        <v>174</v>
      </c>
      <c r="C28" t="s">
        <v>521</v>
      </c>
      <c r="E28">
        <v>15111</v>
      </c>
      <c r="I28">
        <f t="shared" si="1"/>
        <v>0</v>
      </c>
      <c r="J28" t="e">
        <f t="shared" si="2"/>
        <v>#DIV/0!</v>
      </c>
      <c r="K28" t="e">
        <f t="shared" si="0"/>
        <v>#DIV/0!</v>
      </c>
      <c r="L28" t="s">
        <v>539</v>
      </c>
    </row>
    <row r="29" spans="1:12" x14ac:dyDescent="0.25">
      <c r="A29">
        <v>19</v>
      </c>
      <c r="B29" t="s">
        <v>175</v>
      </c>
      <c r="C29" t="s">
        <v>521</v>
      </c>
      <c r="E29">
        <v>15111</v>
      </c>
      <c r="I29">
        <f t="shared" si="1"/>
        <v>0</v>
      </c>
      <c r="J29" t="e">
        <f t="shared" si="2"/>
        <v>#DIV/0!</v>
      </c>
      <c r="K29" t="e">
        <f t="shared" si="0"/>
        <v>#DIV/0!</v>
      </c>
      <c r="L29" t="s">
        <v>540</v>
      </c>
    </row>
    <row r="30" spans="1:12" x14ac:dyDescent="0.25">
      <c r="A30">
        <v>20</v>
      </c>
      <c r="B30" t="s">
        <v>176</v>
      </c>
      <c r="C30" t="s">
        <v>521</v>
      </c>
      <c r="E30">
        <v>15111</v>
      </c>
      <c r="I30">
        <f t="shared" si="1"/>
        <v>0</v>
      </c>
      <c r="J30" t="e">
        <f t="shared" si="2"/>
        <v>#DIV/0!</v>
      </c>
      <c r="K30" t="e">
        <f t="shared" si="0"/>
        <v>#DIV/0!</v>
      </c>
      <c r="L30" t="s">
        <v>541</v>
      </c>
    </row>
    <row r="31" spans="1:12" x14ac:dyDescent="0.25">
      <c r="A31">
        <v>21</v>
      </c>
      <c r="B31" t="s">
        <v>177</v>
      </c>
      <c r="C31" t="s">
        <v>521</v>
      </c>
      <c r="E31">
        <v>15111</v>
      </c>
      <c r="I31">
        <f t="shared" si="1"/>
        <v>0</v>
      </c>
      <c r="J31" t="e">
        <f t="shared" si="2"/>
        <v>#DIV/0!</v>
      </c>
      <c r="K31" t="e">
        <f t="shared" si="0"/>
        <v>#DIV/0!</v>
      </c>
      <c r="L31" t="s">
        <v>542</v>
      </c>
    </row>
    <row r="32" spans="1:12" x14ac:dyDescent="0.25">
      <c r="A32">
        <v>22</v>
      </c>
      <c r="B32" t="s">
        <v>178</v>
      </c>
      <c r="C32" t="s">
        <v>521</v>
      </c>
      <c r="E32">
        <v>15111</v>
      </c>
      <c r="I32">
        <f t="shared" si="1"/>
        <v>0</v>
      </c>
      <c r="J32" t="e">
        <f t="shared" si="2"/>
        <v>#DIV/0!</v>
      </c>
      <c r="K32" t="e">
        <f t="shared" si="0"/>
        <v>#DIV/0!</v>
      </c>
    </row>
    <row r="33" spans="1:12" x14ac:dyDescent="0.25">
      <c r="A33">
        <v>23</v>
      </c>
      <c r="B33" t="s">
        <v>179</v>
      </c>
      <c r="C33" t="s">
        <v>521</v>
      </c>
      <c r="E33">
        <v>15111</v>
      </c>
      <c r="I33">
        <f t="shared" si="1"/>
        <v>0</v>
      </c>
      <c r="J33" t="e">
        <f t="shared" si="2"/>
        <v>#DIV/0!</v>
      </c>
      <c r="K33" t="e">
        <f t="shared" si="0"/>
        <v>#DIV/0!</v>
      </c>
      <c r="L33" t="s">
        <v>543</v>
      </c>
    </row>
    <row r="34" spans="1:12" x14ac:dyDescent="0.25">
      <c r="A34">
        <v>24</v>
      </c>
      <c r="B34" t="s">
        <v>180</v>
      </c>
      <c r="C34" t="s">
        <v>521</v>
      </c>
      <c r="E34">
        <v>15111</v>
      </c>
      <c r="I34">
        <f t="shared" si="1"/>
        <v>0</v>
      </c>
      <c r="J34" t="e">
        <f t="shared" si="2"/>
        <v>#DIV/0!</v>
      </c>
      <c r="K34" t="e">
        <f t="shared" si="0"/>
        <v>#DIV/0!</v>
      </c>
      <c r="L34" t="s">
        <v>544</v>
      </c>
    </row>
    <row r="35" spans="1:12" x14ac:dyDescent="0.25">
      <c r="A35" t="s">
        <v>545</v>
      </c>
      <c r="D35">
        <f>SUM(D11:D34)</f>
        <v>0</v>
      </c>
      <c r="F35">
        <f>SUM(F11:F34)</f>
        <v>0</v>
      </c>
      <c r="I35">
        <f>SUM(I11:I34)</f>
        <v>0</v>
      </c>
      <c r="J35" t="e">
        <f>SUM(J11:J34)</f>
        <v>#DIV/0!</v>
      </c>
      <c r="K35" t="e">
        <f>SUM(K11:K34)</f>
        <v>#DIV/0!</v>
      </c>
    </row>
    <row r="38" spans="1:12" x14ac:dyDescent="0.25">
      <c r="L38" t="s">
        <v>546</v>
      </c>
    </row>
    <row r="39" spans="1:12" x14ac:dyDescent="0.25">
      <c r="A39" t="s">
        <v>495</v>
      </c>
      <c r="D39" t="s">
        <v>547</v>
      </c>
      <c r="G39" t="s">
        <v>548</v>
      </c>
      <c r="J39" t="s">
        <v>494</v>
      </c>
      <c r="L39" t="s">
        <v>549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RowHeight="15" x14ac:dyDescent="0.25"/>
  <sheetData>
    <row r="1" spans="1:4" x14ac:dyDescent="0.25">
      <c r="A1" t="s">
        <v>550</v>
      </c>
    </row>
    <row r="5" spans="1:4" x14ac:dyDescent="0.25">
      <c r="A5" t="s">
        <v>0</v>
      </c>
      <c r="B5" t="s">
        <v>551</v>
      </c>
      <c r="C5" t="s">
        <v>552</v>
      </c>
    </row>
    <row r="6" spans="1:4" x14ac:dyDescent="0.25">
      <c r="C6" t="s">
        <v>553</v>
      </c>
      <c r="D6" t="s">
        <v>554</v>
      </c>
    </row>
    <row r="7" spans="1:4" x14ac:dyDescent="0.25">
      <c r="A7">
        <v>1</v>
      </c>
      <c r="B7" t="s">
        <v>5</v>
      </c>
    </row>
    <row r="8" spans="1:4" x14ac:dyDescent="0.25">
      <c r="A8">
        <v>2</v>
      </c>
      <c r="B8" t="s">
        <v>6</v>
      </c>
    </row>
    <row r="9" spans="1:4" x14ac:dyDescent="0.25">
      <c r="A9">
        <v>3</v>
      </c>
      <c r="B9" t="s">
        <v>7</v>
      </c>
    </row>
    <row r="10" spans="1:4" x14ac:dyDescent="0.25">
      <c r="A10">
        <v>4</v>
      </c>
      <c r="B10" t="s">
        <v>8</v>
      </c>
    </row>
    <row r="11" spans="1:4" x14ac:dyDescent="0.25">
      <c r="A11">
        <v>5</v>
      </c>
      <c r="B11" t="s">
        <v>9</v>
      </c>
    </row>
    <row r="12" spans="1:4" x14ac:dyDescent="0.25">
      <c r="A12">
        <v>6</v>
      </c>
      <c r="B12" t="s">
        <v>10</v>
      </c>
    </row>
    <row r="13" spans="1:4" x14ac:dyDescent="0.25">
      <c r="A13">
        <v>7</v>
      </c>
      <c r="B13" t="s">
        <v>11</v>
      </c>
    </row>
    <row r="14" spans="1:4" x14ac:dyDescent="0.25">
      <c r="A14">
        <v>8</v>
      </c>
      <c r="B14" t="s">
        <v>12</v>
      </c>
    </row>
    <row r="15" spans="1:4" x14ac:dyDescent="0.25">
      <c r="A15">
        <v>9</v>
      </c>
      <c r="B15" t="s">
        <v>13</v>
      </c>
    </row>
    <row r="16" spans="1:4" x14ac:dyDescent="0.25">
      <c r="A16">
        <v>10</v>
      </c>
      <c r="B16" t="s">
        <v>14</v>
      </c>
    </row>
    <row r="17" spans="1:2" x14ac:dyDescent="0.25">
      <c r="A17">
        <v>11</v>
      </c>
      <c r="B17" t="s">
        <v>15</v>
      </c>
    </row>
    <row r="18" spans="1:2" x14ac:dyDescent="0.25">
      <c r="A18">
        <v>12</v>
      </c>
      <c r="B18" t="s">
        <v>16</v>
      </c>
    </row>
    <row r="19" spans="1:2" x14ac:dyDescent="0.25">
      <c r="A19">
        <v>13</v>
      </c>
      <c r="B19" t="s">
        <v>17</v>
      </c>
    </row>
    <row r="20" spans="1:2" x14ac:dyDescent="0.25">
      <c r="A20">
        <v>14</v>
      </c>
      <c r="B20" t="s">
        <v>18</v>
      </c>
    </row>
    <row r="21" spans="1:2" x14ac:dyDescent="0.25">
      <c r="A21">
        <v>15</v>
      </c>
      <c r="B21" t="s">
        <v>19</v>
      </c>
    </row>
    <row r="22" spans="1:2" x14ac:dyDescent="0.25">
      <c r="A22">
        <v>16</v>
      </c>
      <c r="B22" t="s">
        <v>20</v>
      </c>
    </row>
    <row r="23" spans="1:2" x14ac:dyDescent="0.25">
      <c r="A23">
        <v>17</v>
      </c>
      <c r="B23" t="s">
        <v>21</v>
      </c>
    </row>
    <row r="24" spans="1:2" x14ac:dyDescent="0.25">
      <c r="A24">
        <v>18</v>
      </c>
      <c r="B24" t="s">
        <v>22</v>
      </c>
    </row>
    <row r="25" spans="1:2" x14ac:dyDescent="0.25">
      <c r="A25">
        <v>19</v>
      </c>
      <c r="B25" t="s">
        <v>23</v>
      </c>
    </row>
    <row r="26" spans="1:2" x14ac:dyDescent="0.25">
      <c r="A26">
        <v>20</v>
      </c>
      <c r="B26" t="s">
        <v>24</v>
      </c>
    </row>
    <row r="27" spans="1:2" x14ac:dyDescent="0.25">
      <c r="A27">
        <v>21</v>
      </c>
      <c r="B27" t="s">
        <v>25</v>
      </c>
    </row>
    <row r="28" spans="1:2" x14ac:dyDescent="0.25">
      <c r="A28">
        <v>22</v>
      </c>
      <c r="B28" t="s">
        <v>26</v>
      </c>
    </row>
    <row r="29" spans="1:2" x14ac:dyDescent="0.25">
      <c r="A29">
        <v>23</v>
      </c>
      <c r="B29" t="s">
        <v>27</v>
      </c>
    </row>
    <row r="30" spans="1:2" x14ac:dyDescent="0.25">
      <c r="A30">
        <v>24</v>
      </c>
      <c r="B30" t="s">
        <v>28</v>
      </c>
    </row>
    <row r="31" spans="1:2" x14ac:dyDescent="0.25">
      <c r="A31">
        <v>25</v>
      </c>
      <c r="B31" t="s">
        <v>29</v>
      </c>
    </row>
    <row r="32" spans="1:2" x14ac:dyDescent="0.25">
      <c r="A32">
        <v>26</v>
      </c>
      <c r="B32" t="s">
        <v>30</v>
      </c>
    </row>
    <row r="33" spans="1:2" x14ac:dyDescent="0.25">
      <c r="A33">
        <v>27</v>
      </c>
      <c r="B33" t="s">
        <v>31</v>
      </c>
    </row>
    <row r="34" spans="1:2" x14ac:dyDescent="0.25">
      <c r="A34">
        <v>28</v>
      </c>
      <c r="B34" t="s">
        <v>32</v>
      </c>
    </row>
    <row r="35" spans="1:2" x14ac:dyDescent="0.25">
      <c r="A35">
        <v>29</v>
      </c>
      <c r="B35" t="s">
        <v>33</v>
      </c>
    </row>
    <row r="36" spans="1:2" x14ac:dyDescent="0.25">
      <c r="A36">
        <v>30</v>
      </c>
      <c r="B36" t="s">
        <v>34</v>
      </c>
    </row>
    <row r="37" spans="1:2" x14ac:dyDescent="0.25">
      <c r="A37">
        <v>31</v>
      </c>
      <c r="B37" t="s">
        <v>35</v>
      </c>
    </row>
    <row r="38" spans="1:2" x14ac:dyDescent="0.25">
      <c r="A38">
        <v>32</v>
      </c>
      <c r="B38" t="s">
        <v>36</v>
      </c>
    </row>
    <row r="39" spans="1:2" x14ac:dyDescent="0.25">
      <c r="A39">
        <v>33</v>
      </c>
      <c r="B39" t="s">
        <v>37</v>
      </c>
    </row>
    <row r="40" spans="1:2" x14ac:dyDescent="0.25">
      <c r="A40">
        <v>34</v>
      </c>
      <c r="B40" t="s">
        <v>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DS_LOP_HK1</vt:lpstr>
      <vt:lpstr>DS_LOP_HK2</vt:lpstr>
      <vt:lpstr>DS_GV</vt:lpstr>
      <vt:lpstr>DS_MON</vt:lpstr>
      <vt:lpstr>KL_KHOA</vt:lpstr>
      <vt:lpstr>PC_GV</vt:lpstr>
      <vt:lpstr>TK_KL</vt:lpstr>
      <vt:lpstr>PHUTROI</vt:lpstr>
      <vt:lpstr>GVCN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THAILINH</dc:creator>
  <cp:lastModifiedBy>VuThiThaiLinh</cp:lastModifiedBy>
  <dcterms:created xsi:type="dcterms:W3CDTF">2016-07-23T10:22:10Z</dcterms:created>
  <dcterms:modified xsi:type="dcterms:W3CDTF">2016-07-24T13:23:50Z</dcterms:modified>
</cp:coreProperties>
</file>